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345" windowWidth="14805" windowHeight="7770" activeTab="1"/>
  </bookViews>
  <sheets>
    <sheet name="Index sheet" sheetId="30" r:id="rId1"/>
    <sheet name="заголовочная" sheetId="1" r:id="rId2"/>
    <sheet name="цели, виды деятельности" sheetId="2" r:id="rId3"/>
    <sheet name="услуги" sheetId="3" r:id="rId4"/>
    <sheet name="балансовая" sheetId="4" r:id="rId5"/>
    <sheet name="фин. состояние" sheetId="5" r:id="rId6"/>
    <sheet name="поступления и выплаты" sheetId="6" r:id="rId7"/>
    <sheet name="закупка ТРУ" sheetId="8" r:id="rId8"/>
    <sheet name="временное" sheetId="9" r:id="rId9"/>
    <sheet name="справочная" sheetId="10" r:id="rId10"/>
    <sheet name="обоснование (210) 1" sheetId="11" r:id="rId11"/>
    <sheet name="обоснование (210) 2" sheetId="12" r:id="rId12"/>
    <sheet name="обоснование (210) 3" sheetId="13" r:id="rId13"/>
    <sheet name="обоснование (210) 4" sheetId="14" r:id="rId14"/>
    <sheet name="обоснование (220)" sheetId="15" r:id="rId15"/>
    <sheet name="обоснование (230)" sheetId="16" r:id="rId16"/>
    <sheet name="обоснование (240)" sheetId="18" r:id="rId17"/>
    <sheet name="обоснование (250)" sheetId="19" r:id="rId18"/>
    <sheet name="обоснование (260) 1" sheetId="20" r:id="rId19"/>
    <sheet name="обоснование (260) 2" sheetId="21" r:id="rId20"/>
    <sheet name="обоснование (260) 3" sheetId="22" r:id="rId21"/>
    <sheet name="обоснование (260) 4" sheetId="24" r:id="rId22"/>
    <sheet name="обоснование (260) 5" sheetId="25" r:id="rId23"/>
    <sheet name="обоснование (260) 6" sheetId="26" r:id="rId24"/>
    <sheet name="обоснование (260) 7" sheetId="27" r:id="rId25"/>
    <sheet name="обоснование (260) 8" sheetId="28" r:id="rId26"/>
    <sheet name="сведения о операциях" sheetId="29" r:id="rId27"/>
  </sheets>
  <definedNames>
    <definedName name="___INDEX_SHEET___ASAP_Utilities">'Index sheet'!$A$1</definedName>
    <definedName name="_xlnm._FilterDatabase" localSheetId="8" hidden="1">временное!$A$4:$C$4</definedName>
    <definedName name="_xlnm._FilterDatabase" localSheetId="7" hidden="1">'закупка ТРУ'!$A$7:$I$7</definedName>
    <definedName name="_xlnm._FilterDatabase" localSheetId="6" hidden="1">'поступления и выплаты'!$A$6:$I$6</definedName>
    <definedName name="_xlnm._FilterDatabase" localSheetId="9" hidden="1">справочная!$A$5:$C$5</definedName>
    <definedName name="_xlnm._FilterDatabase" localSheetId="5" hidden="1">'фин. состояние'!$A$5:$H$28</definedName>
    <definedName name="_xlnm.Print_Titles" localSheetId="4">'фин. состояние'!$3:$5</definedName>
    <definedName name="_xlnm.Print_Titles" localSheetId="8">#REF!</definedName>
    <definedName name="_xlnm.Print_Titles" localSheetId="1">'цели, виды деятельности'!#REF!</definedName>
    <definedName name="_xlnm.Print_Titles" localSheetId="7">#REF!</definedName>
    <definedName name="_xlnm.Print_Titles" localSheetId="6">#REF!</definedName>
    <definedName name="_xlnm.Print_Titles" localSheetId="9">#REF!</definedName>
    <definedName name="_xlnm.Print_Titles" localSheetId="3">балансовая!$2:$4</definedName>
    <definedName name="_xlnm.Print_Titles" localSheetId="5">'поступления и выплаты'!$3:$6</definedName>
    <definedName name="_xlnm.Print_Titles" localSheetId="2">услуги!#REF!</definedName>
    <definedName name="_xlnm.Print_Area" localSheetId="8">временное!$A$1:$C$8</definedName>
    <definedName name="_xlnm.Print_Area" localSheetId="7">'закупка ТРУ'!$A$1:$L$12</definedName>
    <definedName name="_xlnm.Print_Area" localSheetId="6">'поступления и выплаты'!$A$1:$I$45</definedName>
    <definedName name="_xlnm.Print_Area" localSheetId="26">'сведения о операциях'!$A$1:$FK$56</definedName>
    <definedName name="_xlnm.Print_Area" localSheetId="9">справочная!$A$1:$E$8</definedName>
    <definedName name="_xlnm.Print_Area" localSheetId="3">услуги!$A$1:$L$5</definedName>
    <definedName name="_xlnm.Print_Area" localSheetId="5">'фин. состояние'!$A$1:$C$28</definedName>
  </definedNames>
  <calcPr calcId="125725"/>
</workbook>
</file>

<file path=xl/calcChain.xml><?xml version="1.0" encoding="utf-8"?>
<calcChain xmlns="http://schemas.openxmlformats.org/spreadsheetml/2006/main">
  <c r="F15" i="12"/>
  <c r="F16"/>
  <c r="F17"/>
  <c r="F18"/>
  <c r="D32" i="11"/>
  <c r="E30" i="16"/>
  <c r="F18" i="28" l="1"/>
  <c r="E9" i="25"/>
  <c r="E25"/>
  <c r="E31"/>
  <c r="E18"/>
  <c r="F17" i="22"/>
  <c r="F15"/>
  <c r="F11"/>
  <c r="F9"/>
  <c r="F10" i="20"/>
  <c r="F9"/>
  <c r="E14" i="16"/>
  <c r="D14" i="14"/>
  <c r="D9"/>
  <c r="F11" i="13"/>
  <c r="F12" s="1"/>
  <c r="F14" i="12"/>
  <c r="F13"/>
  <c r="F11" s="1"/>
  <c r="F12"/>
  <c r="E11"/>
  <c r="D11"/>
  <c r="C11"/>
  <c r="J16" i="11"/>
  <c r="J20"/>
  <c r="J24"/>
  <c r="D28"/>
  <c r="J28" s="1"/>
  <c r="D14"/>
  <c r="J14" s="1"/>
  <c r="D30"/>
  <c r="D29"/>
  <c r="J29" s="1"/>
  <c r="D27"/>
  <c r="J27" s="1"/>
  <c r="D26"/>
  <c r="J26" s="1"/>
  <c r="D25"/>
  <c r="J25" s="1"/>
  <c r="D24"/>
  <c r="D23"/>
  <c r="J23" s="1"/>
  <c r="D22"/>
  <c r="J22" s="1"/>
  <c r="D21"/>
  <c r="J21" s="1"/>
  <c r="D20"/>
  <c r="D19"/>
  <c r="J19" s="1"/>
  <c r="D18"/>
  <c r="J18" s="1"/>
  <c r="D17"/>
  <c r="J17" s="1"/>
  <c r="D16"/>
  <c r="D15"/>
  <c r="J15" s="1"/>
  <c r="D13"/>
  <c r="J13" s="1"/>
  <c r="D12"/>
  <c r="J12" s="1"/>
  <c r="D23" i="14" l="1"/>
  <c r="E35" i="25"/>
  <c r="F19" i="22"/>
  <c r="F13" i="20"/>
  <c r="J31" i="11"/>
  <c r="D18" i="6" l="1"/>
  <c r="D19"/>
  <c r="D20"/>
  <c r="D21"/>
  <c r="D22"/>
  <c r="D24"/>
  <c r="D25"/>
  <c r="D26"/>
  <c r="D27"/>
  <c r="D28"/>
  <c r="D30"/>
  <c r="D31"/>
  <c r="D32"/>
  <c r="D33"/>
  <c r="D34"/>
  <c r="D35"/>
  <c r="D36"/>
  <c r="D37"/>
  <c r="E17"/>
  <c r="D17" s="1"/>
  <c r="E29"/>
  <c r="E23"/>
  <c r="D23" s="1"/>
  <c r="I29"/>
  <c r="I15" s="1"/>
  <c r="I7"/>
  <c r="D29" l="1"/>
  <c r="E16"/>
  <c r="D16" s="1"/>
  <c r="E15" l="1"/>
  <c r="E9" l="1"/>
  <c r="D15"/>
  <c r="E7" l="1"/>
  <c r="D7" s="1"/>
  <c r="D9"/>
</calcChain>
</file>

<file path=xl/sharedStrings.xml><?xml version="1.0" encoding="utf-8"?>
<sst xmlns="http://schemas.openxmlformats.org/spreadsheetml/2006/main" count="970" uniqueCount="539">
  <si>
    <t/>
  </si>
  <si>
    <t>УТВЕРЖДАЮ:</t>
  </si>
  <si>
    <t>ПЛАН ФИНАНСОВО-ХОЗЯЙСТВЕННОЙ ДЕЯТЕЛЬНОСТИ</t>
  </si>
  <si>
    <t>Наименование учреждения:</t>
  </si>
  <si>
    <t>Адрес фактического местоположения: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</si>
  <si>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</si>
  <si>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</si>
  <si>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</si>
  <si>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</si>
  <si>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</si>
  <si>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</si>
  <si>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</si>
  <si>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</si>
  <si>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</si>
  <si>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</si>
  <si>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</si>
  <si>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</si>
  <si>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</si>
  <si>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</si>
  <si>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</si>
  <si>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</si>
  <si>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</si>
  <si>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</si>
  <si>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</si>
  <si>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</si>
  <si>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</si>
  <si>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</si>
  <si>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</si>
  <si>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 на иные цели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</si>
  <si>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</si>
  <si>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</si>
  <si>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</si>
  <si>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</si>
  <si>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</si>
  <si>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</si>
  <si>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</si>
  <si>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</si>
  <si>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</si>
  <si>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</si>
  <si>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</si>
  <si>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</si>
  <si>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</si>
  <si>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</si>
  <si>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</si>
  <si>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</si>
  <si>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</si>
  <si>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</si>
  <si>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</si>
  <si>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</si>
  <si>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</si>
  <si>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</si>
  <si>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</si>
  <si>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</si>
  <si>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</si>
  <si>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</si>
  <si>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</si>
  <si>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</si>
  <si>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</si>
  <si>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</si>
  <si>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</si>
  <si>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</si>
  <si>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</si>
  <si>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</si>
  <si>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</si>
  <si>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на 2017 год и на плановый период 2018 и 2019 годов</t>
  </si>
  <si>
    <t>ИНН (соответствует коду учреждения в справочнике)</t>
  </si>
  <si>
    <t>Код по реестру участников бюджетного процесса, а также юридических лиц, не являющихся участниками бюджетного процесса</t>
  </si>
  <si>
    <t>код УБП учреждения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</si>
  <si>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</si>
  <si>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</si>
  <si>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</si>
  <si>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</si>
  <si>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</si>
  <si>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</si>
  <si>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</si>
  <si>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</si>
  <si>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</si>
  <si>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</si>
  <si>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</si>
  <si>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</si>
  <si>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</si>
  <si>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</si>
  <si>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</si>
  <si>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</si>
  <si>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</si>
  <si>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</si>
  <si>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</si>
  <si>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</si>
  <si>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</si>
  <si>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</si>
  <si>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</si>
  <si>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</si>
  <si>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</si>
  <si>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</si>
  <si>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</si>
  <si>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</si>
  <si>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 на счетах, открытых в Департаменте финансов Брянской области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</si>
  <si>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</si>
  <si>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</si>
  <si>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</si>
  <si>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</si>
  <si>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</si>
  <si>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</si>
  <si>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</si>
  <si>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</si>
  <si>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</si>
  <si>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</si>
  <si>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</si>
  <si>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</si>
  <si>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</si>
  <si>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</si>
  <si>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</si>
  <si>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</si>
  <si>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</si>
  <si>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</si>
  <si>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</si>
  <si>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</si>
  <si>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</si>
  <si>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</si>
  <si>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</si>
  <si>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</si>
  <si>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Таблица 2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</si>
  <si>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</si>
  <si>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</si>
  <si>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</si>
  <si>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</si>
  <si>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</si>
  <si>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</si>
  <si>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</si>
  <si>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</si>
  <si>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</si>
  <si>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</si>
  <si>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</si>
  <si>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</si>
  <si>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</si>
  <si>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</si>
  <si>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</si>
  <si>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</si>
  <si>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</si>
  <si>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</si>
  <si>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</si>
  <si>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</si>
  <si>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</si>
  <si>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</si>
  <si>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</si>
  <si>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</si>
  <si>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</si>
  <si>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</si>
  <si>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</si>
  <si>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</si>
  <si>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</si>
  <si>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</si>
  <si>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</si>
  <si>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</si>
  <si>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</si>
  <si>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Таблица 2.1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</si>
  <si>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</si>
  <si>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</si>
  <si>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всего на закупки</t>
  </si>
  <si>
    <t>на 2017 год (очередной финансовый год)</t>
  </si>
  <si>
    <t>на 2018 год (первый год планового периода)</t>
  </si>
  <si>
    <t>на 2019 год (второй год планового периода)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</si>
  <si>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</si>
  <si>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</si>
  <si>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</si>
  <si>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</si>
  <si>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</si>
  <si>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</si>
  <si>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</si>
  <si>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</si>
  <si>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</si>
  <si>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</si>
  <si>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</si>
  <si>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</si>
  <si>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</si>
  <si>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</si>
  <si>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Сведения о средствах, поступающих во временное распоряжение учреждения
на 2017 год</t>
  </si>
  <si>
    <t>Поступление</t>
  </si>
  <si>
    <t>Выбытие</t>
  </si>
  <si>
    <t>010</t>
  </si>
  <si>
    <t>020</t>
  </si>
  <si>
    <t>030</t>
  </si>
  <si>
    <t>040</t>
  </si>
  <si>
    <t>Таблица 4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</si>
  <si>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</si>
  <si>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Объем публичных обязательств, всего</t>
  </si>
  <si>
    <t>Объем средств, поступивших во временное распоряжение, всего</t>
  </si>
  <si>
    <t>2017 год</t>
  </si>
  <si>
    <t>2019 год</t>
  </si>
  <si>
    <t>2018 год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</si>
  <si>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</si>
  <si>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опционально</t>
  </si>
  <si>
    <t>Расчеты (обоснования) к плану финансово-хозяйственной деятельности государственного учрежения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</si>
  <si>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</si>
  <si>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</si>
  <si>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</si>
  <si>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</si>
  <si>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</si>
  <si>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</si>
  <si>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</si>
  <si>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</si>
  <si>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</si>
  <si>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Районный коэффициент</t>
  </si>
  <si>
    <t>Фонд оплаты труда в год, рублей (гр.3 х гр.4 х (1 + гр.8/100) х гр.9 х 12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</si>
  <si>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</si>
  <si>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</si>
  <si>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</si>
  <si>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</si>
  <si>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</si>
  <si>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</si>
  <si>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</si>
  <si>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</si>
  <si>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</si>
  <si>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</si>
  <si>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</si>
  <si>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</si>
  <si>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</si>
  <si>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</si>
  <si>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</si>
  <si>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</si>
  <si>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</si>
  <si>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</si>
  <si>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</si>
  <si>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</si>
  <si>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</si>
  <si>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</si>
  <si>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</si>
  <si>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</si>
  <si>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</si>
  <si>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</si>
  <si>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</si>
  <si>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</si>
  <si>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</si>
  <si>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</si>
  <si>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</si>
  <si>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</si>
  <si>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</si>
  <si>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</si>
  <si>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</si>
  <si>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211.1)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</si>
  <si>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</si>
  <si>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</si>
  <si>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</si>
  <si>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2. Расчет (обосвание) расходов на социальные и иные выплаты населению (строка 220)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</si>
  <si>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</si>
  <si>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</si>
  <si>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</si>
  <si>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</si>
  <si>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</si>
  <si>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</si>
  <si>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</si>
  <si>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</si>
  <si>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</si>
  <si>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</si>
  <si>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</si>
  <si>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</si>
  <si>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</si>
  <si>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</si>
  <si>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</si>
  <si>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</si>
  <si>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</si>
  <si>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Транспортный налог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</si>
  <si>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</si>
  <si>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</si>
  <si>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</si>
  <si>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</si>
  <si>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</si>
  <si>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</si>
  <si>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</si>
  <si>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</si>
  <si>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</si>
  <si>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</si>
  <si>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</si>
  <si>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</si>
  <si>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</si>
  <si>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</si>
  <si>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</si>
  <si>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</si>
  <si>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</si>
  <si>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</si>
  <si>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</si>
  <si>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</si>
  <si>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</si>
  <si>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Теплоснабжение,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</si>
  <si>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</si>
  <si>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</si>
  <si>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</si>
  <si>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</si>
  <si>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</si>
  <si>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</si>
  <si>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</si>
  <si>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</si>
  <si>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</si>
  <si>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</si>
  <si>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</si>
  <si>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</si>
  <si>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</si>
  <si>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дезинфекция, дезинсекция, дератизация, дегазация</t>
  </si>
  <si>
    <t>саниторно-гигиеническое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</si>
  <si>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</si>
  <si>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Ремонт (текущий и капитальный)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</si>
  <si>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</si>
  <si>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</si>
  <si>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</si>
  <si>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</si>
  <si>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</si>
  <si>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</si>
  <si>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</si>
  <si>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6.7. Расчет (обоснование) расходов на приобретение основных средств (строка 267)</t>
  </si>
  <si>
    <t>6.8. Расчет (обоснование) расходов на приобретение материальных запасов (строка 268)</t>
  </si>
  <si>
    <t>Единица измерения</t>
  </si>
  <si>
    <t>Цена за единицу, рублей</t>
  </si>
  <si>
    <t>Сумма, рублей (гр.4 х гр.5)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</si>
  <si>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</si>
  <si>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</si>
  <si>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</si>
  <si>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</si>
  <si>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</si>
  <si>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</si>
  <si>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</si>
  <si>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</si>
  <si>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</si>
  <si>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</si>
  <si>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</si>
  <si>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</si>
  <si>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</si>
  <si>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</si>
  <si>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</si>
  <si>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</si>
  <si>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</si>
  <si>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</si>
  <si>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</si>
  <si>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</si>
  <si>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</si>
  <si>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</si>
  <si>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</si>
  <si>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</si>
  <si>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</si>
  <si>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</si>
  <si>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</si>
  <si>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</si>
  <si>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</si>
  <si>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</si>
  <si>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</si>
  <si>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</si>
  <si>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</si>
  <si>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</si>
  <si>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</si>
  <si>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</si>
  <si>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</si>
  <si>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</si>
  <si>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</si>
  <si>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</si>
  <si>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</si>
  <si>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</si>
  <si>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</si>
  <si>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</si>
  <si>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</si>
  <si>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</si>
  <si>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</si>
  <si>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</si>
  <si>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</si>
  <si>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</si>
  <si>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ОБ ОПЕРАЦИЯХ С ЦЕЛЕВЫМИ СУБСИДИЯМИ, ПРЕДОСТАВЛЕННЫМИ ГОСУДАРСТВЕННОМУ (МУНИЦИПАЛЬНОМУ) УЧРЕЖДЕНИЮ НА 20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</si>
  <si>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</si>
  <si>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</si>
  <si>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</si>
  <si>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</si>
  <si>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(в ред. Приказов Минфина России от 27.12.2013 № 140н, от 24.09.2015 № 140н)</t>
  </si>
  <si>
    <t>от 28 июля 2010 г. № 81н</t>
  </si>
  <si>
    <t>учреждения, утвержденным Приказом Министерства финансов Российской Федерации</t>
  </si>
  <si>
    <t>к Требованиям к плану финансово-хозяйственной деятельности государственного (муниципального)</t>
  </si>
  <si>
    <t>Приложение</t>
  </si>
  <si>
    <t>заголовочная</t>
  </si>
  <si>
    <t>цели, виды деятельности</t>
  </si>
  <si>
    <t>услуги</t>
  </si>
  <si>
    <t>балансовая</t>
  </si>
  <si>
    <t>фин. состояние</t>
  </si>
  <si>
    <t>поступления и выплаты</t>
  </si>
  <si>
    <t>закупка ТРУ</t>
  </si>
  <si>
    <t>временное</t>
  </si>
  <si>
    <t>справочная</t>
  </si>
  <si>
    <t>обоснование (210) 1</t>
  </si>
  <si>
    <t>обоснование (210) 2</t>
  </si>
  <si>
    <t>обоснование (210) 3</t>
  </si>
  <si>
    <t>обоснование (210) 4</t>
  </si>
  <si>
    <t>обоснование (220)</t>
  </si>
  <si>
    <t>обоснование (230)</t>
  </si>
  <si>
    <t>обоснование (240)</t>
  </si>
  <si>
    <t>обоснование (250)</t>
  </si>
  <si>
    <t>обоснование (260) 1</t>
  </si>
  <si>
    <t>обоснование (260) 2</t>
  </si>
  <si>
    <t>обоснование (260) 3</t>
  </si>
  <si>
    <t>обоснование (260) 4</t>
  </si>
  <si>
    <t>обоснование (260) 5</t>
  </si>
  <si>
    <t>обоснование (260) 6</t>
  </si>
  <si>
    <t>обоснование (260) 7</t>
  </si>
  <si>
    <t>обоснование (260) 8</t>
  </si>
  <si>
    <t>сведения о операциях</t>
  </si>
  <si>
    <t>Состав ПФХД</t>
  </si>
  <si>
    <t>новое</t>
  </si>
  <si>
    <t>Муниципальное бюджетное общеобразовательное учреждение Стародубская средняя общеобразовательная школа № 2</t>
  </si>
  <si>
    <t>243240, Брянская область, г. Стародуб, ул. Урицкого, д.24 а</t>
  </si>
  <si>
    <t xml:space="preserve"> ГО "Город Стародуб" в лице администрации г. Стародуба</t>
  </si>
  <si>
    <t>реализация общеобразовательных программ начального общего, основного общего, среднего общего образования</t>
  </si>
  <si>
    <t xml:space="preserve">…формирование личности обучающегося, развитие его индивидуальных способностей, положительной мотивации и умений в учебной деятельности (овладение чтением, письмом, счетом, основными навыками учебной деятельности, элементами теоретического мышления, простейшими навыками самоконтроля, культурой поведения и речи, основами личной гигиены и здорового образа жизни) (начальное общее образование); </t>
  </si>
  <si>
    <t>…становление и формирование личности обучающегося (формирование нравственных убеждений, эстетического вкуса и здорового образа жизни, высокой культуры межличностного и межэтнического общения, овладение основами наук, государственным языком Российской Федерации, навыками умственного и физического труда, развитие склонностей, интересов, способности к социальному самоопределению) (основное общее образование);</t>
  </si>
  <si>
    <t>…дальнейшее становление и формирование личности обучающегося, развитие интереса к познанию и творческих способностей обучающегося, формирование навыков самостоя-тельной учебной деятельности на основе индивидуализации и профессиональной ориента-ции содержания среднего общего образования, подготовку обучающегося к жизни в обще-стве, самостоятельному жизненному выбору, продолжению образования и началу профес-сиональной деятельности (среднее общее образование).</t>
  </si>
  <si>
    <t>реализация общеобразовательных программ среднего общего образования</t>
  </si>
  <si>
    <t xml:space="preserve"> </t>
  </si>
  <si>
    <t>000000000001530112111Д07000000000000005100101</t>
  </si>
  <si>
    <t>физические лица от 15 до1 8 лет</t>
  </si>
  <si>
    <t>организация предоставления  общедоступного и бесплатного  среднего общего образования</t>
  </si>
  <si>
    <t>федеральный государственный образовательный стандарт</t>
  </si>
  <si>
    <t>очная</t>
  </si>
  <si>
    <t>бесплатная</t>
  </si>
  <si>
    <t>80.21.</t>
  </si>
  <si>
    <t xml:space="preserve">000000000001530112111794000301000101001101101 </t>
  </si>
  <si>
    <t>организация предоставления  общедоступного и бесплатного  основного общего образования</t>
  </si>
  <si>
    <t>физические лица от 11 до15 лет</t>
  </si>
  <si>
    <t xml:space="preserve">000000000001530112111791000301000101004101102 </t>
  </si>
  <si>
    <t xml:space="preserve">000000000001530112111787000301000501006101101 </t>
  </si>
  <si>
    <t>организация предоставления  общедоступного и бесплатного  начального общего образования</t>
  </si>
  <si>
    <t>физические лица от 6,5 до11 лет</t>
  </si>
  <si>
    <t>Организация предоставления горячего питания для учащихся общеобразовательных школ</t>
  </si>
  <si>
    <t>услуги по предоставлению горячего питания для учащихся общеобразовательных школ</t>
  </si>
  <si>
    <t>частично платная</t>
  </si>
  <si>
    <t>физические лица от 6,5 до1 8 лет</t>
  </si>
  <si>
    <t>реализация дополнительных образовательных программ</t>
  </si>
  <si>
    <t>дополнительное  образование детей и взрослых</t>
  </si>
  <si>
    <t>физические лица от 5,5  до1 8 лет и старше</t>
  </si>
  <si>
    <t>услуги по зачислению в образовательное учреждение</t>
  </si>
  <si>
    <t>услуги по предоставлению информации о текущей успеваемости обучающихся, в том числе ведение электронного дневника и электронного журнала успеваемости</t>
  </si>
  <si>
    <t>услуги по обеспечению  и проведению государственной (итоговой) аттестации  обучающихся, освоивших образовательные  программы  основного общего и среднего    общего образования</t>
  </si>
  <si>
    <t>услуги по организации отдыха детей в каникулярное время</t>
  </si>
  <si>
    <t>услуги группы продленного дня</t>
  </si>
  <si>
    <t>услуги по питанию обучающихся</t>
  </si>
  <si>
    <t>реализация дополнительных общеразвивающих программ</t>
  </si>
  <si>
    <t>80.10.3</t>
  </si>
  <si>
    <t>местный бюджет</t>
  </si>
  <si>
    <t>Воспитатель</t>
  </si>
  <si>
    <t>Рабочий по обслуживанию</t>
  </si>
  <si>
    <t>сторож</t>
  </si>
  <si>
    <t>материальная помощь к отпуску</t>
  </si>
  <si>
    <t xml:space="preserve">стимулирующий фонд </t>
  </si>
  <si>
    <t>Директор</t>
  </si>
  <si>
    <t>Заместитель директора по учебно- воспитательной работе</t>
  </si>
  <si>
    <t>Заместитель директора по воспитательной работе</t>
  </si>
  <si>
    <t>Заместитель директора по хозяйственой части</t>
  </si>
  <si>
    <t>Педагог-библиотекарь</t>
  </si>
  <si>
    <t>Старший вожатый</t>
  </si>
  <si>
    <t>Социальный педагог</t>
  </si>
  <si>
    <t>Педагог-психолог</t>
  </si>
  <si>
    <t>Лаборант</t>
  </si>
  <si>
    <t>Секретарь-машинистка</t>
  </si>
  <si>
    <t>Уборщик служебного помещения</t>
  </si>
  <si>
    <t>Гардеробщик</t>
  </si>
  <si>
    <t>Учителя</t>
  </si>
  <si>
    <t>интернет</t>
  </si>
  <si>
    <t>уборка (утилизация) мусора</t>
  </si>
  <si>
    <t>вывоз  мусора, твердых бытовых и промышленных отходов</t>
  </si>
  <si>
    <t>ТБО транспортные расходы</t>
  </si>
  <si>
    <t>18,6</t>
  </si>
  <si>
    <t>24106</t>
  </si>
  <si>
    <t>техобслуживание кнопок тревожности</t>
  </si>
  <si>
    <t>техобслуживание узлов учета теплоэнергии</t>
  </si>
  <si>
    <t>22050</t>
  </si>
  <si>
    <t>техобслуживание водосчетчиков</t>
  </si>
  <si>
    <t>1900</t>
  </si>
  <si>
    <t>текущий ремонт оборудования</t>
  </si>
  <si>
    <t>20000</t>
  </si>
  <si>
    <t xml:space="preserve">капитальный ремонт </t>
  </si>
  <si>
    <t>промывка системы отопления</t>
  </si>
  <si>
    <t>50000</t>
  </si>
  <si>
    <t>техобслуживание пожарной сигнализации</t>
  </si>
  <si>
    <t>радиомониторинг системы оповещения о пожаре</t>
  </si>
  <si>
    <t>15600</t>
  </si>
  <si>
    <t>зарядка огнетушителей</t>
  </si>
  <si>
    <t>173</t>
  </si>
  <si>
    <t>9598</t>
  </si>
  <si>
    <t>4979</t>
  </si>
  <si>
    <t>2401</t>
  </si>
  <si>
    <t>7350</t>
  </si>
  <si>
    <t>установка счетчиков</t>
  </si>
  <si>
    <t>1209</t>
  </si>
  <si>
    <t>текущий ремонт здания</t>
  </si>
  <si>
    <t>25000</t>
  </si>
  <si>
    <t>1396500</t>
  </si>
  <si>
    <t>7528</t>
  </si>
  <si>
    <t xml:space="preserve">Обучение ПТ Минимум </t>
  </si>
  <si>
    <t>обучение ответственных по работе в электроустановкая</t>
  </si>
  <si>
    <t>обучение ответственных по охране труда</t>
  </si>
  <si>
    <t>обучение по оказанию первой помощи</t>
  </si>
  <si>
    <t>315</t>
  </si>
  <si>
    <t>охрана объекта при помощи кнопки тревожности</t>
  </si>
  <si>
    <t>медосмотр</t>
  </si>
  <si>
    <t>паспорт здоровья</t>
  </si>
  <si>
    <t xml:space="preserve">подписка </t>
  </si>
  <si>
    <t>5000</t>
  </si>
  <si>
    <t>посещение музея</t>
  </si>
  <si>
    <t>утилизация ламп</t>
  </si>
  <si>
    <t>исследование смывов</t>
  </si>
  <si>
    <t>11130</t>
  </si>
  <si>
    <t>6720</t>
  </si>
  <si>
    <t>обучение по гражданской обороне</t>
  </si>
  <si>
    <t>6868</t>
  </si>
  <si>
    <t>30130</t>
  </si>
  <si>
    <t>121363</t>
  </si>
  <si>
    <t>67488</t>
  </si>
  <si>
    <t>6000</t>
  </si>
  <si>
    <t>5096</t>
  </si>
  <si>
    <t>питание малообеспеченных детей</t>
  </si>
  <si>
    <t>1183360</t>
  </si>
  <si>
    <t>11673</t>
  </si>
  <si>
    <t>наем жилых помещений при служебных командировках</t>
  </si>
  <si>
    <t>1000</t>
  </si>
  <si>
    <t>340</t>
  </si>
  <si>
    <t>медикаменты</t>
  </si>
  <si>
    <t>моющие средства</t>
  </si>
  <si>
    <t>хозяйственные товары</t>
  </si>
  <si>
    <t>строительные материалы</t>
  </si>
  <si>
    <t>спецодежда</t>
  </si>
  <si>
    <t>бланки аттестатов</t>
  </si>
  <si>
    <t>Плата за негативную среду</t>
  </si>
  <si>
    <t>Госпошлины</t>
  </si>
  <si>
    <t>дополнительные платные образовательные услуги</t>
  </si>
  <si>
    <t>учитель</t>
  </si>
  <si>
    <t>внебюджетные средства</t>
  </si>
  <si>
    <t>питание  детей</t>
  </si>
  <si>
    <t>3990000</t>
  </si>
  <si>
    <t>строительные материалы внебюджет</t>
  </si>
  <si>
    <t>хозяйственные товары внебюджет</t>
  </si>
  <si>
    <t>Дата составления: 09.01.2017 г.</t>
  </si>
  <si>
    <t>Сведения о балансовой стоимости имущества учреждения по состоянию на 31.12.2016 г.</t>
  </si>
  <si>
    <t>по состоянию на 31.12.2016 г.</t>
  </si>
  <si>
    <t>Показатели по поступлениям и выплатам учреждения 
на 09.01.2017 г. на 2017 год</t>
  </si>
  <si>
    <t>Показатели выплат по расходам
на закупку товаров, работ, услуг учреждения на 09.01.2017 г.</t>
  </si>
  <si>
    <t>должность руководителя ,ФИО</t>
  </si>
  <si>
    <t>09___января_______20_17_г.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</si>
</sst>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_ ;\-0\ "/>
    <numFmt numFmtId="165" formatCode="#,##0_ ;\-#,##0\ "/>
    <numFmt numFmtId="166" formatCode="#,##0.00_ ;\-#,##0.00\ "/>
  </numFmts>
  <fonts count="30">
    <font>
      <sz val="10"/>
      <color rgb="FF000000"/>
      <name val="Times New Roman"/>
    </font>
    <font>
      <sz val="10"/>
      <name val="Times New Roman"/>
      <family val="1"/>
      <charset val="204"/>
    </font>
    <font>
      <sz val="8"/>
      <name val="Arial Narrow"/>
      <family val="2"/>
      <charset val="204"/>
    </font>
    <font>
      <sz val="10"/>
      <name val="Segoe UI"/>
      <family val="2"/>
      <charset val="204"/>
    </font>
    <font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sz val="10"/>
      <color rgb="FF000000"/>
      <name val="Segoe UI"/>
      <family val="2"/>
      <charset val="204"/>
    </font>
    <font>
      <sz val="8"/>
      <color rgb="FF000000"/>
      <name val="Segoe UI"/>
      <family val="2"/>
      <charset val="204"/>
    </font>
    <font>
      <b/>
      <sz val="10"/>
      <color rgb="FFFFFFFF"/>
      <name val="Segoe UI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sz val="7"/>
      <name val="Arial Narrow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6.5"/>
      <name val="Arial"/>
      <family val="2"/>
      <charset val="204"/>
    </font>
    <font>
      <u/>
      <sz val="10"/>
      <color theme="10"/>
      <name val="Times New Roman"/>
      <family val="1"/>
      <charset val="204"/>
    </font>
    <font>
      <b/>
      <sz val="12"/>
      <color indexed="18"/>
      <name val="Segoe UI"/>
      <family val="2"/>
      <charset val="204"/>
    </font>
    <font>
      <sz val="10"/>
      <color indexed="18"/>
      <name val="Segoe UI"/>
      <family val="2"/>
      <charset val="204"/>
    </font>
    <font>
      <u/>
      <sz val="10"/>
      <color theme="10"/>
      <name val="Segoe U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Segoe UI"/>
      <family val="2"/>
      <charset val="204"/>
    </font>
    <font>
      <sz val="10"/>
      <color rgb="FFFF0000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44" fontId="0" fillId="0" borderId="0">
      <alignment vertical="top" wrapText="1"/>
    </xf>
    <xf numFmtId="0" fontId="10" fillId="0" borderId="0"/>
    <xf numFmtId="44" fontId="21" fillId="0" borderId="0" applyNumberFormat="0" applyFill="0" applyBorder="0" applyAlignment="0" applyProtection="0">
      <alignment vertical="top" wrapText="1"/>
    </xf>
    <xf numFmtId="44" fontId="26" fillId="0" borderId="0">
      <alignment vertical="top" wrapText="1"/>
    </xf>
  </cellStyleXfs>
  <cellXfs count="300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44" fontId="7" fillId="0" borderId="0" xfId="0" applyNumberFormat="1" applyFont="1" applyFill="1" applyAlignment="1">
      <alignment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left" vertical="center" wrapText="1" indent="2"/>
    </xf>
    <xf numFmtId="4" fontId="7" fillId="0" borderId="2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44" fontId="8" fillId="0" borderId="0" xfId="0" applyNumberFormat="1" applyFont="1" applyFill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left" vertical="center" wrapText="1" indent="1"/>
    </xf>
    <xf numFmtId="0" fontId="7" fillId="0" borderId="4" xfId="0" applyNumberFormat="1" applyFont="1" applyFill="1" applyBorder="1" applyAlignment="1">
      <alignment horizontal="left" vertical="center" wrapText="1" indent="2"/>
    </xf>
    <xf numFmtId="44" fontId="7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 indent="4"/>
    </xf>
    <xf numFmtId="0" fontId="7" fillId="0" borderId="2" xfId="0" applyNumberFormat="1" applyFont="1" applyFill="1" applyBorder="1" applyAlignment="1">
      <alignment horizontal="left" vertical="center" wrapText="1" indent="5"/>
    </xf>
    <xf numFmtId="0" fontId="6" fillId="0" borderId="2" xfId="0" applyNumberFormat="1" applyFont="1" applyFill="1" applyBorder="1" applyAlignment="1">
      <alignment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vertical="center" wrapText="1"/>
    </xf>
    <xf numFmtId="44" fontId="7" fillId="0" borderId="3" xfId="0" quotePrefix="1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vertical="top" wrapText="1"/>
    </xf>
    <xf numFmtId="44" fontId="7" fillId="0" borderId="0" xfId="0" applyNumberFormat="1" applyFont="1" applyFill="1" applyAlignment="1">
      <alignment vertical="top"/>
    </xf>
    <xf numFmtId="164" fontId="7" fillId="0" borderId="3" xfId="0" applyNumberFormat="1" applyFont="1" applyFill="1" applyBorder="1" applyAlignment="1">
      <alignment horizontal="center" vertical="top"/>
    </xf>
    <xf numFmtId="44" fontId="7" fillId="0" borderId="3" xfId="0" applyNumberFormat="1" applyFont="1" applyFill="1" applyBorder="1" applyAlignment="1">
      <alignment vertical="top"/>
    </xf>
    <xf numFmtId="44" fontId="7" fillId="0" borderId="18" xfId="0" applyNumberFormat="1" applyFont="1" applyFill="1" applyBorder="1" applyAlignment="1">
      <alignment vertical="top"/>
    </xf>
    <xf numFmtId="164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 wrapText="1" indent="1"/>
    </xf>
    <xf numFmtId="49" fontId="7" fillId="0" borderId="3" xfId="0" applyNumberFormat="1" applyFont="1" applyFill="1" applyBorder="1" applyAlignment="1">
      <alignment horizontal="left" vertical="center" wrapText="1" indent="2"/>
    </xf>
    <xf numFmtId="49" fontId="7" fillId="0" borderId="18" xfId="0" applyNumberFormat="1" applyFont="1" applyFill="1" applyBorder="1" applyAlignment="1"/>
    <xf numFmtId="44" fontId="7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left" vertical="center" wrapText="1" indent="3"/>
    </xf>
    <xf numFmtId="49" fontId="7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left"/>
    </xf>
    <xf numFmtId="0" fontId="11" fillId="0" borderId="0" xfId="1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/>
    </xf>
    <xf numFmtId="0" fontId="13" fillId="0" borderId="21" xfId="1" applyNumberFormat="1" applyFont="1" applyBorder="1" applyAlignment="1">
      <alignment horizontal="left"/>
    </xf>
    <xf numFmtId="0" fontId="13" fillId="0" borderId="22" xfId="1" applyNumberFormat="1" applyFont="1" applyBorder="1" applyAlignment="1">
      <alignment horizontal="left"/>
    </xf>
    <xf numFmtId="0" fontId="13" fillId="0" borderId="23" xfId="1" applyNumberFormat="1" applyFont="1" applyBorder="1" applyAlignment="1">
      <alignment horizontal="left"/>
    </xf>
    <xf numFmtId="0" fontId="12" fillId="0" borderId="24" xfId="1" applyNumberFormat="1" applyFont="1" applyBorder="1" applyAlignment="1">
      <alignment horizontal="left"/>
    </xf>
    <xf numFmtId="0" fontId="11" fillId="0" borderId="25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 vertical="top"/>
    </xf>
    <xf numFmtId="0" fontId="14" fillId="0" borderId="24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4" fillId="0" borderId="26" xfId="1" applyNumberFormat="1" applyFont="1" applyBorder="1" applyAlignment="1">
      <alignment horizontal="center"/>
    </xf>
    <xf numFmtId="0" fontId="14" fillId="0" borderId="27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2" fillId="0" borderId="0" xfId="1" applyNumberFormat="1" applyFont="1" applyBorder="1" applyAlignment="1">
      <alignment horizontal="lef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left" vertical="top"/>
    </xf>
    <xf numFmtId="0" fontId="12" fillId="0" borderId="19" xfId="1" applyNumberFormat="1" applyFont="1" applyBorder="1" applyAlignment="1">
      <alignment horizontal="left" vertical="top"/>
    </xf>
    <xf numFmtId="0" fontId="12" fillId="0" borderId="18" xfId="1" applyNumberFormat="1" applyFont="1" applyBorder="1" applyAlignment="1">
      <alignment horizontal="left" vertical="top"/>
    </xf>
    <xf numFmtId="0" fontId="12" fillId="0" borderId="17" xfId="1" applyNumberFormat="1" applyFont="1" applyBorder="1" applyAlignment="1">
      <alignment horizontal="left" vertical="top"/>
    </xf>
    <xf numFmtId="0" fontId="12" fillId="0" borderId="47" xfId="1" applyNumberFormat="1" applyFont="1" applyBorder="1" applyAlignment="1">
      <alignment horizontal="left"/>
    </xf>
    <xf numFmtId="0" fontId="12" fillId="0" borderId="46" xfId="1" applyNumberFormat="1" applyFont="1" applyBorder="1" applyAlignment="1">
      <alignment horizontal="left"/>
    </xf>
    <xf numFmtId="49" fontId="11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 wrapText="1"/>
    </xf>
    <xf numFmtId="0" fontId="12" fillId="0" borderId="0" xfId="1" applyNumberFormat="1" applyFont="1" applyBorder="1" applyAlignment="1">
      <alignment horizontal="center" vertical="top"/>
    </xf>
    <xf numFmtId="49" fontId="13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3" fillId="0" borderId="0" xfId="1" applyNumberFormat="1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left" vertical="center"/>
    </xf>
    <xf numFmtId="0" fontId="17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right"/>
    </xf>
    <xf numFmtId="0" fontId="17" fillId="0" borderId="0" xfId="1" applyNumberFormat="1" applyFont="1" applyFill="1" applyBorder="1" applyAlignment="1">
      <alignment horizontal="left"/>
    </xf>
    <xf numFmtId="0" fontId="18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center" vertical="top"/>
    </xf>
    <xf numFmtId="0" fontId="12" fillId="0" borderId="0" xfId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left"/>
    </xf>
    <xf numFmtId="44" fontId="23" fillId="0" borderId="0" xfId="0" applyNumberFormat="1" applyFont="1" applyFill="1" applyAlignment="1">
      <alignment vertical="top" wrapText="1"/>
    </xf>
    <xf numFmtId="49" fontId="24" fillId="0" borderId="0" xfId="2" quotePrefix="1" applyNumberFormat="1" applyFont="1" applyFill="1" applyAlignment="1">
      <alignment vertical="top" wrapText="1"/>
    </xf>
    <xf numFmtId="49" fontId="23" fillId="0" borderId="0" xfId="0" applyNumberFormat="1" applyFont="1" applyFill="1" applyAlignment="1">
      <alignment vertical="top" wrapText="1"/>
    </xf>
    <xf numFmtId="49" fontId="22" fillId="0" borderId="0" xfId="0" applyNumberFormat="1" applyFont="1" applyFill="1" applyAlignment="1">
      <alignment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4" fontId="25" fillId="0" borderId="3" xfId="0" applyNumberFormat="1" applyFont="1" applyFill="1" applyBorder="1" applyAlignment="1">
      <alignment vertical="top" wrapText="1"/>
    </xf>
    <xf numFmtId="44" fontId="8" fillId="0" borderId="3" xfId="0" applyNumberFormat="1" applyFont="1" applyFill="1" applyBorder="1" applyAlignment="1">
      <alignment vertical="top" wrapText="1"/>
    </xf>
    <xf numFmtId="44" fontId="8" fillId="0" borderId="3" xfId="3" applyNumberFormat="1" applyFont="1" applyFill="1" applyBorder="1" applyAlignment="1">
      <alignment vertical="top" wrapText="1"/>
    </xf>
    <xf numFmtId="44" fontId="27" fillId="0" borderId="3" xfId="0" applyNumberFormat="1" applyFont="1" applyFill="1" applyBorder="1" applyAlignment="1">
      <alignment vertical="top" wrapText="1"/>
    </xf>
    <xf numFmtId="0" fontId="28" fillId="0" borderId="3" xfId="0" applyNumberFormat="1" applyFont="1" applyFill="1" applyBorder="1" applyAlignment="1">
      <alignment horizontal="center" vertical="center" wrapText="1"/>
    </xf>
    <xf numFmtId="44" fontId="28" fillId="0" borderId="0" xfId="0" applyNumberFormat="1" applyFont="1" applyFill="1" applyAlignment="1">
      <alignment vertical="top" wrapText="1"/>
    </xf>
    <xf numFmtId="0" fontId="28" fillId="2" borderId="3" xfId="0" applyNumberFormat="1" applyFont="1" applyFill="1" applyBorder="1" applyAlignment="1">
      <alignment horizontal="left" vertical="center"/>
    </xf>
    <xf numFmtId="44" fontId="28" fillId="2" borderId="3" xfId="0" applyNumberFormat="1" applyFont="1" applyFill="1" applyBorder="1" applyAlignment="1">
      <alignment vertical="top" wrapText="1"/>
    </xf>
    <xf numFmtId="49" fontId="28" fillId="0" borderId="3" xfId="0" applyNumberFormat="1" applyFont="1" applyFill="1" applyBorder="1" applyAlignment="1">
      <alignment vertical="top" wrapText="1"/>
    </xf>
    <xf numFmtId="44" fontId="28" fillId="0" borderId="3" xfId="0" applyNumberFormat="1" applyFont="1" applyFill="1" applyBorder="1" applyAlignment="1">
      <alignment vertical="top" wrapText="1"/>
    </xf>
    <xf numFmtId="44" fontId="26" fillId="0" borderId="0" xfId="0" applyNumberFormat="1" applyFont="1" applyFill="1" applyAlignment="1">
      <alignment vertical="top" wrapText="1"/>
    </xf>
    <xf numFmtId="44" fontId="26" fillId="0" borderId="3" xfId="0" applyNumberFormat="1" applyFont="1" applyFill="1" applyBorder="1" applyAlignment="1">
      <alignment vertical="top" wrapText="1"/>
    </xf>
    <xf numFmtId="44" fontId="7" fillId="0" borderId="3" xfId="0" applyNumberFormat="1" applyFont="1" applyFill="1" applyBorder="1" applyAlignment="1">
      <alignment horizontal="center" vertical="center"/>
    </xf>
    <xf numFmtId="44" fontId="7" fillId="0" borderId="3" xfId="0" applyNumberFormat="1" applyFont="1" applyFill="1" applyBorder="1" applyAlignment="1">
      <alignment horizontal="center" vertical="center" wrapText="1"/>
    </xf>
    <xf numFmtId="165" fontId="7" fillId="0" borderId="18" xfId="0" applyNumberFormat="1" applyFont="1" applyFill="1" applyBorder="1" applyAlignment="1">
      <alignment vertical="top"/>
    </xf>
    <xf numFmtId="165" fontId="7" fillId="0" borderId="3" xfId="0" applyNumberFormat="1" applyFont="1" applyFill="1" applyBorder="1" applyAlignment="1">
      <alignment vertical="top"/>
    </xf>
    <xf numFmtId="166" fontId="7" fillId="0" borderId="3" xfId="0" applyNumberFormat="1" applyFont="1" applyFill="1" applyBorder="1" applyAlignment="1">
      <alignment vertical="top"/>
    </xf>
    <xf numFmtId="2" fontId="7" fillId="0" borderId="0" xfId="0" applyNumberFormat="1" applyFont="1" applyFill="1" applyAlignment="1">
      <alignment vertical="top"/>
    </xf>
    <xf numFmtId="166" fontId="7" fillId="0" borderId="18" xfId="0" applyNumberFormat="1" applyFont="1" applyFill="1" applyBorder="1" applyAlignment="1">
      <alignment vertical="top"/>
    </xf>
    <xf numFmtId="2" fontId="6" fillId="0" borderId="3" xfId="0" applyNumberFormat="1" applyFont="1" applyFill="1" applyBorder="1" applyAlignment="1">
      <alignment vertical="top"/>
    </xf>
    <xf numFmtId="2" fontId="7" fillId="0" borderId="3" xfId="0" applyNumberFormat="1" applyFont="1" applyFill="1" applyBorder="1" applyAlignment="1">
      <alignment vertical="top"/>
    </xf>
    <xf numFmtId="2" fontId="6" fillId="0" borderId="3" xfId="0" applyNumberFormat="1" applyFont="1" applyFill="1" applyBorder="1" applyAlignment="1">
      <alignment horizontal="center" vertical="top"/>
    </xf>
    <xf numFmtId="9" fontId="7" fillId="0" borderId="3" xfId="0" applyNumberFormat="1" applyFont="1" applyFill="1" applyBorder="1" applyAlignment="1">
      <alignment vertical="top"/>
    </xf>
    <xf numFmtId="10" fontId="7" fillId="0" borderId="3" xfId="0" applyNumberFormat="1" applyFont="1" applyFill="1" applyBorder="1" applyAlignment="1">
      <alignment vertical="top"/>
    </xf>
    <xf numFmtId="9" fontId="6" fillId="0" borderId="3" xfId="0" applyNumberFormat="1" applyFont="1" applyFill="1" applyBorder="1" applyAlignment="1">
      <alignment vertical="top"/>
    </xf>
    <xf numFmtId="2" fontId="7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left" vertical="center" wrapText="1" indent="1"/>
    </xf>
    <xf numFmtId="44" fontId="7" fillId="0" borderId="3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Alignment="1">
      <alignment vertical="top"/>
    </xf>
    <xf numFmtId="164" fontId="6" fillId="0" borderId="1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66" fontId="7" fillId="0" borderId="3" xfId="0" quotePrefix="1" applyNumberFormat="1" applyFont="1" applyFill="1" applyBorder="1" applyAlignment="1">
      <alignment vertical="center" wrapText="1"/>
    </xf>
    <xf numFmtId="166" fontId="7" fillId="0" borderId="3" xfId="0" applyNumberFormat="1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top"/>
    </xf>
    <xf numFmtId="1" fontId="7" fillId="0" borderId="3" xfId="0" applyNumberFormat="1" applyFont="1" applyFill="1" applyBorder="1" applyAlignment="1">
      <alignment vertical="top"/>
    </xf>
    <xf numFmtId="1" fontId="7" fillId="0" borderId="3" xfId="0" applyNumberFormat="1" applyFont="1" applyFill="1" applyBorder="1" applyAlignment="1">
      <alignment horizontal="center" vertical="top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vertical="top"/>
    </xf>
    <xf numFmtId="2" fontId="7" fillId="2" borderId="3" xfId="0" applyNumberFormat="1" applyFont="1" applyFill="1" applyBorder="1" applyAlignment="1">
      <alignment horizontal="center" vertical="center" wrapText="1"/>
    </xf>
    <xf numFmtId="2" fontId="29" fillId="2" borderId="3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right"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44" fontId="6" fillId="0" borderId="11" xfId="0" applyNumberFormat="1" applyFont="1" applyFill="1" applyBorder="1" applyAlignment="1">
      <alignment horizontal="center" vertical="top"/>
    </xf>
    <xf numFmtId="44" fontId="6" fillId="0" borderId="13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horizontal="left"/>
    </xf>
    <xf numFmtId="44" fontId="6" fillId="0" borderId="0" xfId="0" applyNumberFormat="1" applyFont="1" applyFill="1" applyAlignment="1">
      <alignment horizontal="center" vertical="center"/>
    </xf>
    <xf numFmtId="44" fontId="6" fillId="0" borderId="18" xfId="0" applyNumberFormat="1" applyFont="1" applyFill="1" applyBorder="1" applyAlignment="1">
      <alignment horizontal="center" vertical="center"/>
    </xf>
    <xf numFmtId="44" fontId="7" fillId="0" borderId="3" xfId="0" applyNumberFormat="1" applyFont="1" applyFill="1" applyBorder="1" applyAlignment="1">
      <alignment horizontal="center" vertical="center"/>
    </xf>
    <xf numFmtId="44" fontId="7" fillId="0" borderId="3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top"/>
    </xf>
    <xf numFmtId="44" fontId="6" fillId="0" borderId="18" xfId="0" applyNumberFormat="1" applyFont="1" applyFill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center"/>
    </xf>
    <xf numFmtId="0" fontId="12" fillId="0" borderId="18" xfId="1" applyNumberFormat="1" applyFont="1" applyFill="1" applyBorder="1" applyAlignment="1">
      <alignment horizontal="left"/>
    </xf>
    <xf numFmtId="0" fontId="13" fillId="0" borderId="15" xfId="1" applyNumberFormat="1" applyFont="1" applyBorder="1" applyAlignment="1">
      <alignment horizontal="center" vertical="top"/>
    </xf>
    <xf numFmtId="0" fontId="13" fillId="0" borderId="0" xfId="1" applyNumberFormat="1" applyFont="1" applyBorder="1" applyAlignment="1">
      <alignment horizontal="center" vertical="top"/>
    </xf>
    <xf numFmtId="0" fontId="12" fillId="0" borderId="3" xfId="1" applyNumberFormat="1" applyFont="1" applyBorder="1" applyAlignment="1">
      <alignment horizontal="center" vertical="center" wrapText="1"/>
    </xf>
    <xf numFmtId="0" fontId="12" fillId="0" borderId="3" xfId="1" applyNumberFormat="1" applyFont="1" applyBorder="1" applyAlignment="1">
      <alignment horizontal="center" vertical="center"/>
    </xf>
    <xf numFmtId="0" fontId="12" fillId="0" borderId="37" xfId="1" applyNumberFormat="1" applyFont="1" applyBorder="1" applyAlignment="1">
      <alignment horizontal="center" vertical="top"/>
    </xf>
    <xf numFmtId="0" fontId="12" fillId="0" borderId="45" xfId="1" applyNumberFormat="1" applyFont="1" applyBorder="1" applyAlignment="1">
      <alignment horizontal="center" vertical="top"/>
    </xf>
    <xf numFmtId="0" fontId="12" fillId="0" borderId="18" xfId="1" applyNumberFormat="1" applyFont="1" applyFill="1" applyBorder="1" applyAlignment="1">
      <alignment horizontal="center"/>
    </xf>
    <xf numFmtId="49" fontId="12" fillId="0" borderId="45" xfId="1" applyNumberFormat="1" applyFont="1" applyBorder="1" applyAlignment="1">
      <alignment horizontal="center" vertical="center"/>
    </xf>
    <xf numFmtId="49" fontId="12" fillId="0" borderId="30" xfId="1" applyNumberFormat="1" applyFont="1" applyBorder="1" applyAlignment="1">
      <alignment horizontal="center" vertical="center"/>
    </xf>
    <xf numFmtId="49" fontId="12" fillId="0" borderId="38" xfId="1" applyNumberFormat="1" applyFont="1" applyBorder="1" applyAlignment="1">
      <alignment horizontal="center" vertical="center"/>
    </xf>
    <xf numFmtId="49" fontId="17" fillId="0" borderId="18" xfId="1" applyNumberFormat="1" applyFont="1" applyFill="1" applyBorder="1" applyAlignment="1">
      <alignment horizontal="left"/>
    </xf>
    <xf numFmtId="49" fontId="12" fillId="0" borderId="18" xfId="1" applyNumberFormat="1" applyFont="1" applyFill="1" applyBorder="1" applyAlignment="1">
      <alignment horizontal="center"/>
    </xf>
    <xf numFmtId="0" fontId="12" fillId="0" borderId="0" xfId="1" applyNumberFormat="1" applyFont="1" applyBorder="1" applyAlignment="1">
      <alignment horizontal="left"/>
    </xf>
    <xf numFmtId="49" fontId="12" fillId="0" borderId="18" xfId="1" applyNumberFormat="1" applyFont="1" applyFill="1" applyBorder="1" applyAlignment="1">
      <alignment horizontal="left"/>
    </xf>
    <xf numFmtId="0" fontId="19" fillId="0" borderId="0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2" fillId="0" borderId="0" xfId="1" applyNumberFormat="1" applyFont="1" applyFill="1" applyBorder="1" applyAlignment="1">
      <alignment horizontal="left"/>
    </xf>
    <xf numFmtId="49" fontId="12" fillId="0" borderId="55" xfId="1" applyNumberFormat="1" applyFont="1" applyFill="1" applyBorder="1" applyAlignment="1">
      <alignment horizontal="center"/>
    </xf>
    <xf numFmtId="49" fontId="12" fillId="0" borderId="15" xfId="1" applyNumberFormat="1" applyFont="1" applyFill="1" applyBorder="1" applyAlignment="1">
      <alignment horizontal="center"/>
    </xf>
    <xf numFmtId="49" fontId="12" fillId="0" borderId="54" xfId="1" applyNumberFormat="1" applyFont="1" applyFill="1" applyBorder="1" applyAlignment="1">
      <alignment horizontal="center"/>
    </xf>
    <xf numFmtId="49" fontId="12" fillId="0" borderId="61" xfId="1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center"/>
    </xf>
    <xf numFmtId="49" fontId="12" fillId="0" borderId="60" xfId="1" applyNumberFormat="1" applyFont="1" applyFill="1" applyBorder="1" applyAlignment="1">
      <alignment horizontal="center"/>
    </xf>
    <xf numFmtId="49" fontId="12" fillId="0" borderId="53" xfId="1" applyNumberFormat="1" applyFont="1" applyFill="1" applyBorder="1" applyAlignment="1">
      <alignment horizontal="center"/>
    </xf>
    <xf numFmtId="49" fontId="12" fillId="0" borderId="52" xfId="1" applyNumberFormat="1" applyFont="1" applyFill="1" applyBorder="1" applyAlignment="1">
      <alignment horizontal="center"/>
    </xf>
    <xf numFmtId="0" fontId="12" fillId="0" borderId="18" xfId="1" applyNumberFormat="1" applyFont="1" applyFill="1" applyBorder="1" applyAlignment="1">
      <alignment horizontal="left" wrapText="1"/>
    </xf>
    <xf numFmtId="0" fontId="12" fillId="0" borderId="3" xfId="1" applyNumberFormat="1" applyFont="1" applyBorder="1" applyAlignment="1">
      <alignment horizontal="center" vertical="top"/>
    </xf>
    <xf numFmtId="0" fontId="12" fillId="0" borderId="0" xfId="1" applyNumberFormat="1" applyFont="1" applyFill="1" applyBorder="1" applyAlignment="1">
      <alignment horizontal="left" wrapText="1"/>
    </xf>
    <xf numFmtId="0" fontId="12" fillId="0" borderId="11" xfId="1" applyNumberFormat="1" applyFont="1" applyBorder="1" applyAlignment="1">
      <alignment horizontal="center" vertical="top"/>
    </xf>
    <xf numFmtId="0" fontId="12" fillId="0" borderId="12" xfId="1" applyNumberFormat="1" applyFont="1" applyBorder="1" applyAlignment="1">
      <alignment horizontal="center" vertical="top"/>
    </xf>
    <xf numFmtId="0" fontId="12" fillId="0" borderId="13" xfId="1" applyNumberFormat="1" applyFont="1" applyBorder="1" applyAlignment="1">
      <alignment horizontal="center" vertical="top"/>
    </xf>
    <xf numFmtId="49" fontId="12" fillId="0" borderId="37" xfId="1" applyNumberFormat="1" applyFont="1" applyBorder="1" applyAlignment="1">
      <alignment horizontal="center" vertical="center"/>
    </xf>
    <xf numFmtId="2" fontId="12" fillId="0" borderId="37" xfId="1" applyNumberFormat="1" applyFont="1" applyFill="1" applyBorder="1" applyAlignment="1">
      <alignment horizontal="center" vertical="center"/>
    </xf>
    <xf numFmtId="2" fontId="12" fillId="0" borderId="31" xfId="1" applyNumberFormat="1" applyFont="1" applyFill="1" applyBorder="1" applyAlignment="1">
      <alignment horizontal="center" vertical="center"/>
    </xf>
    <xf numFmtId="2" fontId="12" fillId="0" borderId="30" xfId="1" applyNumberFormat="1" applyFont="1" applyFill="1" applyBorder="1" applyAlignment="1">
      <alignment horizontal="center" vertical="center"/>
    </xf>
    <xf numFmtId="2" fontId="12" fillId="0" borderId="38" xfId="1" applyNumberFormat="1" applyFont="1" applyFill="1" applyBorder="1" applyAlignment="1">
      <alignment horizontal="center" vertical="center"/>
    </xf>
    <xf numFmtId="2" fontId="12" fillId="0" borderId="36" xfId="1" applyNumberFormat="1" applyFont="1" applyFill="1" applyBorder="1" applyAlignment="1">
      <alignment horizontal="center" vertical="center"/>
    </xf>
    <xf numFmtId="49" fontId="12" fillId="0" borderId="43" xfId="1" applyNumberFormat="1" applyFont="1" applyFill="1" applyBorder="1" applyAlignment="1">
      <alignment horizontal="center"/>
    </xf>
    <xf numFmtId="2" fontId="12" fillId="0" borderId="43" xfId="1" applyNumberFormat="1" applyFont="1" applyFill="1" applyBorder="1" applyAlignment="1">
      <alignment horizont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46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/>
    </xf>
    <xf numFmtId="0" fontId="12" fillId="0" borderId="15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/>
    </xf>
    <xf numFmtId="0" fontId="12" fillId="0" borderId="46" xfId="1" applyNumberFormat="1" applyFont="1" applyBorder="1" applyAlignment="1">
      <alignment horizontal="center"/>
    </xf>
    <xf numFmtId="0" fontId="12" fillId="0" borderId="47" xfId="1" applyNumberFormat="1" applyFont="1" applyBorder="1" applyAlignment="1">
      <alignment horizontal="center"/>
    </xf>
    <xf numFmtId="0" fontId="12" fillId="0" borderId="14" xfId="1" applyNumberFormat="1" applyFont="1" applyBorder="1" applyAlignment="1">
      <alignment horizontal="center" vertical="center" wrapText="1"/>
    </xf>
    <xf numFmtId="0" fontId="12" fillId="0" borderId="15" xfId="1" applyNumberFormat="1" applyFont="1" applyBorder="1" applyAlignment="1">
      <alignment horizontal="center" vertical="center" wrapText="1"/>
    </xf>
    <xf numFmtId="0" fontId="12" fillId="0" borderId="16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2" fillId="0" borderId="47" xfId="1" applyNumberFormat="1" applyFont="1" applyBorder="1" applyAlignment="1">
      <alignment horizontal="center" vertical="center" wrapText="1"/>
    </xf>
    <xf numFmtId="0" fontId="12" fillId="0" borderId="17" xfId="1" applyNumberFormat="1" applyFont="1" applyBorder="1" applyAlignment="1">
      <alignment horizontal="center" vertical="center" wrapText="1"/>
    </xf>
    <xf numFmtId="0" fontId="12" fillId="0" borderId="18" xfId="1" applyNumberFormat="1" applyFont="1" applyBorder="1" applyAlignment="1">
      <alignment horizontal="center" vertical="center" wrapText="1"/>
    </xf>
    <xf numFmtId="0" fontId="12" fillId="0" borderId="19" xfId="1" applyNumberFormat="1" applyFont="1" applyBorder="1" applyAlignment="1">
      <alignment horizontal="center" vertical="center" wrapText="1"/>
    </xf>
    <xf numFmtId="49" fontId="2" fillId="0" borderId="43" xfId="1" applyNumberFormat="1" applyFont="1" applyFill="1" applyBorder="1" applyAlignment="1">
      <alignment horizontal="center"/>
    </xf>
    <xf numFmtId="0" fontId="12" fillId="0" borderId="20" xfId="1" applyNumberFormat="1" applyFont="1" applyBorder="1" applyAlignment="1">
      <alignment horizontal="center" vertical="top"/>
    </xf>
    <xf numFmtId="49" fontId="12" fillId="0" borderId="37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5" fillId="0" borderId="3" xfId="1" applyNumberFormat="1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/>
    </xf>
    <xf numFmtId="0" fontId="14" fillId="0" borderId="28" xfId="1" applyNumberFormat="1" applyFont="1" applyBorder="1" applyAlignment="1">
      <alignment horizontal="center"/>
    </xf>
    <xf numFmtId="0" fontId="14" fillId="0" borderId="27" xfId="1" applyNumberFormat="1" applyFont="1" applyBorder="1" applyAlignment="1">
      <alignment horizontal="center"/>
    </xf>
    <xf numFmtId="0" fontId="14" fillId="0" borderId="25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3" fillId="0" borderId="15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49" fontId="12" fillId="0" borderId="40" xfId="1" applyNumberFormat="1" applyFont="1" applyFill="1" applyBorder="1" applyAlignment="1">
      <alignment horizontal="center" vertical="center"/>
    </xf>
    <xf numFmtId="49" fontId="12" fillId="0" borderId="34" xfId="1" applyNumberFormat="1" applyFont="1" applyFill="1" applyBorder="1" applyAlignment="1">
      <alignment horizontal="center"/>
    </xf>
    <xf numFmtId="49" fontId="12" fillId="0" borderId="33" xfId="1" applyNumberFormat="1" applyFont="1" applyFill="1" applyBorder="1" applyAlignment="1">
      <alignment horizontal="center"/>
    </xf>
    <xf numFmtId="49" fontId="12" fillId="0" borderId="32" xfId="1" applyNumberFormat="1" applyFont="1" applyFill="1" applyBorder="1" applyAlignment="1">
      <alignment horizontal="center"/>
    </xf>
    <xf numFmtId="49" fontId="16" fillId="0" borderId="64" xfId="1" applyNumberFormat="1" applyFont="1" applyFill="1" applyBorder="1" applyAlignment="1">
      <alignment horizontal="center" vertical="center"/>
    </xf>
    <xf numFmtId="49" fontId="16" fillId="0" borderId="63" xfId="1" applyNumberFormat="1" applyFont="1" applyFill="1" applyBorder="1" applyAlignment="1">
      <alignment horizontal="center" vertical="center"/>
    </xf>
    <xf numFmtId="49" fontId="16" fillId="0" borderId="62" xfId="1" applyNumberFormat="1" applyFont="1" applyFill="1" applyBorder="1" applyAlignment="1">
      <alignment horizontal="center" vertical="center"/>
    </xf>
    <xf numFmtId="49" fontId="16" fillId="0" borderId="59" xfId="1" applyNumberFormat="1" applyFont="1" applyFill="1" applyBorder="1" applyAlignment="1">
      <alignment horizontal="center" vertical="center"/>
    </xf>
    <xf numFmtId="49" fontId="16" fillId="0" borderId="58" xfId="1" applyNumberFormat="1" applyFont="1" applyFill="1" applyBorder="1" applyAlignment="1">
      <alignment horizontal="center" vertical="center"/>
    </xf>
    <xf numFmtId="49" fontId="16" fillId="0" borderId="57" xfId="1" applyNumberFormat="1" applyFont="1" applyFill="1" applyBorder="1" applyAlignment="1">
      <alignment horizontal="center" vertical="center"/>
    </xf>
    <xf numFmtId="49" fontId="2" fillId="0" borderId="37" xfId="1" applyNumberFormat="1" applyFont="1" applyFill="1" applyBorder="1" applyAlignment="1">
      <alignment horizontal="center" vertical="center"/>
    </xf>
    <xf numFmtId="0" fontId="12" fillId="0" borderId="12" xfId="1" applyNumberFormat="1" applyFont="1" applyFill="1" applyBorder="1" applyAlignment="1">
      <alignment horizontal="left" vertical="center" wrapText="1"/>
    </xf>
    <xf numFmtId="0" fontId="12" fillId="0" borderId="41" xfId="1" applyNumberFormat="1" applyFont="1" applyFill="1" applyBorder="1" applyAlignment="1">
      <alignment horizontal="left" vertical="center" wrapText="1"/>
    </xf>
    <xf numFmtId="0" fontId="12" fillId="0" borderId="13" xfId="1" applyNumberFormat="1" applyFont="1" applyFill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wrapText="1"/>
    </xf>
    <xf numFmtId="0" fontId="12" fillId="0" borderId="11" xfId="1" applyNumberFormat="1" applyFont="1" applyFill="1" applyBorder="1" applyAlignment="1">
      <alignment horizontal="center" wrapText="1"/>
    </xf>
    <xf numFmtId="49" fontId="12" fillId="0" borderId="44" xfId="1" applyNumberFormat="1" applyFont="1" applyFill="1" applyBorder="1" applyAlignment="1">
      <alignment horizontal="center"/>
    </xf>
    <xf numFmtId="0" fontId="12" fillId="0" borderId="31" xfId="1" applyNumberFormat="1" applyFont="1" applyFill="1" applyBorder="1" applyAlignment="1">
      <alignment horizontal="center"/>
    </xf>
    <xf numFmtId="0" fontId="12" fillId="0" borderId="30" xfId="1" applyNumberFormat="1" applyFont="1" applyFill="1" applyBorder="1" applyAlignment="1">
      <alignment horizontal="center"/>
    </xf>
    <xf numFmtId="0" fontId="12" fillId="0" borderId="29" xfId="1" applyNumberFormat="1" applyFont="1" applyFill="1" applyBorder="1" applyAlignment="1">
      <alignment horizontal="center"/>
    </xf>
    <xf numFmtId="49" fontId="12" fillId="0" borderId="44" xfId="1" applyNumberFormat="1" applyFont="1" applyBorder="1" applyAlignment="1">
      <alignment horizontal="center" vertical="center"/>
    </xf>
    <xf numFmtId="49" fontId="12" fillId="0" borderId="43" xfId="1" applyNumberFormat="1" applyFont="1" applyBorder="1" applyAlignment="1">
      <alignment horizontal="center" vertical="center"/>
    </xf>
    <xf numFmtId="49" fontId="12" fillId="0" borderId="42" xfId="1" applyNumberFormat="1" applyFont="1" applyBorder="1" applyAlignment="1">
      <alignment horizontal="center" vertical="center"/>
    </xf>
    <xf numFmtId="49" fontId="12" fillId="0" borderId="56" xfId="1" applyNumberFormat="1" applyFont="1" applyFill="1" applyBorder="1" applyAlignment="1">
      <alignment horizontal="center"/>
    </xf>
    <xf numFmtId="49" fontId="12" fillId="0" borderId="3" xfId="1" applyNumberFormat="1" applyFont="1" applyFill="1" applyBorder="1" applyAlignment="1">
      <alignment horizontal="center"/>
    </xf>
    <xf numFmtId="49" fontId="12" fillId="0" borderId="39" xfId="1" applyNumberFormat="1" applyFont="1" applyFill="1" applyBorder="1" applyAlignment="1">
      <alignment horizontal="center"/>
    </xf>
    <xf numFmtId="49" fontId="12" fillId="0" borderId="51" xfId="1" applyNumberFormat="1" applyFont="1" applyFill="1" applyBorder="1" applyAlignment="1">
      <alignment horizontal="center"/>
    </xf>
    <xf numFmtId="49" fontId="12" fillId="0" borderId="12" xfId="1" applyNumberFormat="1" applyFont="1" applyFill="1" applyBorder="1" applyAlignment="1">
      <alignment horizontal="center"/>
    </xf>
    <xf numFmtId="49" fontId="12" fillId="0" borderId="41" xfId="1" applyNumberFormat="1" applyFont="1" applyFill="1" applyBorder="1" applyAlignment="1">
      <alignment horizontal="center"/>
    </xf>
    <xf numFmtId="49" fontId="12" fillId="0" borderId="31" xfId="1" applyNumberFormat="1" applyFont="1" applyFill="1" applyBorder="1" applyAlignment="1">
      <alignment horizontal="center"/>
    </xf>
    <xf numFmtId="49" fontId="12" fillId="0" borderId="30" xfId="1" applyNumberFormat="1" applyFont="1" applyFill="1" applyBorder="1" applyAlignment="1">
      <alignment horizontal="center"/>
    </xf>
    <xf numFmtId="49" fontId="12" fillId="0" borderId="29" xfId="1" applyNumberFormat="1" applyFont="1" applyFill="1" applyBorder="1" applyAlignment="1">
      <alignment horizontal="center"/>
    </xf>
    <xf numFmtId="2" fontId="12" fillId="0" borderId="39" xfId="1" applyNumberFormat="1" applyFont="1" applyFill="1" applyBorder="1" applyAlignment="1">
      <alignment horizontal="center" vertical="center"/>
    </xf>
    <xf numFmtId="2" fontId="12" fillId="0" borderId="42" xfId="1" applyNumberFormat="1" applyFont="1" applyFill="1" applyBorder="1" applyAlignment="1">
      <alignment horizontal="center"/>
    </xf>
    <xf numFmtId="2" fontId="12" fillId="0" borderId="35" xfId="1" applyNumberFormat="1" applyFont="1" applyFill="1" applyBorder="1" applyAlignment="1">
      <alignment horizontal="center" vertical="center"/>
    </xf>
    <xf numFmtId="2" fontId="12" fillId="0" borderId="50" xfId="1" applyNumberFormat="1" applyFont="1" applyFill="1" applyBorder="1" applyAlignment="1">
      <alignment horizontal="center" vertical="center"/>
    </xf>
    <xf numFmtId="2" fontId="12" fillId="0" borderId="49" xfId="1" applyNumberFormat="1" applyFont="1" applyFill="1" applyBorder="1" applyAlignment="1">
      <alignment horizontal="center" vertical="center"/>
    </xf>
    <xf numFmtId="2" fontId="12" fillId="0" borderId="48" xfId="1" applyNumberFormat="1" applyFont="1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zoomScale="115" zoomScaleNormal="115" workbookViewId="0"/>
  </sheetViews>
  <sheetFormatPr defaultColWidth="9.33203125" defaultRowHeight="14.25"/>
  <cols>
    <col min="1" max="1" width="33.83203125" style="97" customWidth="1"/>
    <col min="2" max="16384" width="9.33203125" style="95"/>
  </cols>
  <sheetData>
    <row r="1" spans="1:2" ht="21" customHeight="1">
      <c r="A1" s="98" t="s">
        <v>399</v>
      </c>
    </row>
    <row r="2" spans="1:2">
      <c r="A2" s="96" t="s">
        <v>373</v>
      </c>
    </row>
    <row r="3" spans="1:2">
      <c r="A3" s="96" t="s">
        <v>374</v>
      </c>
    </row>
    <row r="4" spans="1:2">
      <c r="A4" s="96" t="s">
        <v>375</v>
      </c>
    </row>
    <row r="5" spans="1:2">
      <c r="A5" s="96" t="s">
        <v>376</v>
      </c>
    </row>
    <row r="6" spans="1:2">
      <c r="A6" s="96" t="s">
        <v>377</v>
      </c>
    </row>
    <row r="7" spans="1:2">
      <c r="A7" s="96" t="s">
        <v>378</v>
      </c>
    </row>
    <row r="8" spans="1:2">
      <c r="A8" s="96" t="s">
        <v>379</v>
      </c>
      <c r="B8" s="95" t="s">
        <v>400</v>
      </c>
    </row>
    <row r="9" spans="1:2">
      <c r="A9" s="96" t="s">
        <v>380</v>
      </c>
    </row>
    <row r="10" spans="1:2">
      <c r="A10" s="96" t="s">
        <v>381</v>
      </c>
    </row>
    <row r="11" spans="1:2">
      <c r="A11" s="96" t="s">
        <v>382</v>
      </c>
      <c r="B11" s="95" t="s">
        <v>400</v>
      </c>
    </row>
    <row r="12" spans="1:2">
      <c r="A12" s="96" t="s">
        <v>383</v>
      </c>
      <c r="B12" s="95" t="s">
        <v>400</v>
      </c>
    </row>
    <row r="13" spans="1:2">
      <c r="A13" s="96" t="s">
        <v>384</v>
      </c>
      <c r="B13" s="95" t="s">
        <v>400</v>
      </c>
    </row>
    <row r="14" spans="1:2">
      <c r="A14" s="96" t="s">
        <v>385</v>
      </c>
      <c r="B14" s="95" t="s">
        <v>400</v>
      </c>
    </row>
    <row r="15" spans="1:2">
      <c r="A15" s="96" t="s">
        <v>386</v>
      </c>
      <c r="B15" s="95" t="s">
        <v>400</v>
      </c>
    </row>
    <row r="16" spans="1:2">
      <c r="A16" s="96" t="s">
        <v>387</v>
      </c>
      <c r="B16" s="95" t="s">
        <v>400</v>
      </c>
    </row>
    <row r="17" spans="1:2">
      <c r="A17" s="96" t="s">
        <v>388</v>
      </c>
      <c r="B17" s="95" t="s">
        <v>400</v>
      </c>
    </row>
    <row r="18" spans="1:2">
      <c r="A18" s="96" t="s">
        <v>389</v>
      </c>
      <c r="B18" s="95" t="s">
        <v>400</v>
      </c>
    </row>
    <row r="19" spans="1:2">
      <c r="A19" s="96" t="s">
        <v>390</v>
      </c>
      <c r="B19" s="95" t="s">
        <v>400</v>
      </c>
    </row>
    <row r="20" spans="1:2">
      <c r="A20" s="96" t="s">
        <v>391</v>
      </c>
      <c r="B20" s="95" t="s">
        <v>400</v>
      </c>
    </row>
    <row r="21" spans="1:2">
      <c r="A21" s="96" t="s">
        <v>392</v>
      </c>
      <c r="B21" s="95" t="s">
        <v>400</v>
      </c>
    </row>
    <row r="22" spans="1:2">
      <c r="A22" s="96" t="s">
        <v>393</v>
      </c>
      <c r="B22" s="95" t="s">
        <v>400</v>
      </c>
    </row>
    <row r="23" spans="1:2">
      <c r="A23" s="96" t="s">
        <v>394</v>
      </c>
      <c r="B23" s="95" t="s">
        <v>400</v>
      </c>
    </row>
    <row r="24" spans="1:2">
      <c r="A24" s="96" t="s">
        <v>395</v>
      </c>
      <c r="B24" s="95" t="s">
        <v>400</v>
      </c>
    </row>
    <row r="25" spans="1:2">
      <c r="A25" s="96" t="s">
        <v>396</v>
      </c>
      <c r="B25" s="95" t="s">
        <v>400</v>
      </c>
    </row>
    <row r="26" spans="1:2">
      <c r="A26" s="96" t="s">
        <v>397</v>
      </c>
      <c r="B26" s="95" t="s">
        <v>400</v>
      </c>
    </row>
    <row r="27" spans="1:2">
      <c r="A27" s="96" t="s">
        <v>398</v>
      </c>
    </row>
  </sheetData>
  <hyperlinks>
    <hyperlink ref="A2" location="'заголовочная'!A1" display="'заголовочная'!A1"/>
    <hyperlink ref="A3" location="'цели, виды деятельности'!A1" display="'цели, виды деятельности'!A1"/>
    <hyperlink ref="A4" location="'услуги'!A1" display="'услуги'!A1"/>
    <hyperlink ref="A5" location="'балансовая'!A1" display="'балансовая'!A1"/>
    <hyperlink ref="A6" location="'фин. состояние'!A1" display="'фин. состояние'!A1"/>
    <hyperlink ref="A7" location="'поступления и выплаты'!A1" display="'поступления и выплаты'!A1"/>
    <hyperlink ref="A8" location="'закупка ТРУ'!A1" display="'закупка ТРУ'!A1"/>
    <hyperlink ref="A9" location="'временное'!A1" display="'временное'!A1"/>
    <hyperlink ref="A10" location="'справочная'!A1" display="'справочная'!A1"/>
    <hyperlink ref="A11" location="'обоснование (210) 1'!A1" display="'обоснование (210) 1'!A1"/>
    <hyperlink ref="A12" location="'обоснование (210) 2'!A1" display="'обоснование (210) 2'!A1"/>
    <hyperlink ref="A13" location="'обоснование (210) 3'!A1" display="'обоснование (210) 3'!A1"/>
    <hyperlink ref="A14" location="'обоснование (210) 4'!A1" display="'обоснование (210) 4'!A1"/>
    <hyperlink ref="A15" location="'обоснование (220)'!A1" display="'обоснование (220)'!A1"/>
    <hyperlink ref="A16" location="'обоснование (230)'!A1" display="'обоснование (230)'!A1"/>
    <hyperlink ref="A17" location="'обоснование (240)'!A1" display="'обоснование (240)'!A1"/>
    <hyperlink ref="A18" location="'обоснование (250)'!A1" display="'обоснование (250)'!A1"/>
    <hyperlink ref="A19" location="'обоснование (260) 1'!A1" display="'обоснование (260) 1'!A1"/>
    <hyperlink ref="A20" location="'обоснование (260) 2'!A1" display="'обоснование (260) 2'!A1"/>
    <hyperlink ref="A21" location="'обоснование (260) 3'!A1" display="'обоснование (260) 3'!A1"/>
    <hyperlink ref="A22" location="'обоснование (260) 4'!A1" display="'обоснование (260) 4'!A1"/>
    <hyperlink ref="A23" location="'обоснование (260) 5'!A1" display="'обоснование (260) 5'!A1"/>
    <hyperlink ref="A24" location="'обоснование (260) 6'!A1" display="'обоснование (260) 6'!A1"/>
    <hyperlink ref="A25" location="'обоснование (260) 7'!A1" display="'обоснование (260) 7'!A1"/>
    <hyperlink ref="A26" location="'обоснование (260) 8'!A1" display="'обоснование (260) 8'!A1"/>
    <hyperlink ref="A27" location="'сведения о операциях'!A1" display="'сведения о операциях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zoomScale="115" zoomScaleNormal="115" zoomScaleSheetLayoutView="115" workbookViewId="0">
      <selection activeCell="C6" sqref="C6:E8"/>
    </sheetView>
  </sheetViews>
  <sheetFormatPr defaultColWidth="9.33203125" defaultRowHeight="14.25"/>
  <cols>
    <col min="1" max="1" width="47" style="23" customWidth="1"/>
    <col min="2" max="2" width="11.1640625" style="23" customWidth="1"/>
    <col min="3" max="5" width="26.6640625" style="23" customWidth="1"/>
    <col min="6" max="16384" width="9.33203125" style="23"/>
  </cols>
  <sheetData>
    <row r="1" spans="1:5" ht="21.75" customHeight="1">
      <c r="A1" s="22" t="s">
        <v>0</v>
      </c>
      <c r="C1" s="24"/>
      <c r="E1" s="24" t="s">
        <v>183</v>
      </c>
    </row>
    <row r="2" spans="1:5" ht="24.75" customHeight="1">
      <c r="A2" s="171" t="s">
        <v>62</v>
      </c>
      <c r="B2" s="171"/>
      <c r="C2" s="171"/>
      <c r="D2" s="171"/>
      <c r="E2" s="171"/>
    </row>
    <row r="3" spans="1:5" ht="34.5" customHeight="1">
      <c r="A3" s="170" t="s">
        <v>21</v>
      </c>
      <c r="B3" s="170" t="s">
        <v>22</v>
      </c>
      <c r="C3" s="175" t="s">
        <v>175</v>
      </c>
      <c r="D3" s="176"/>
      <c r="E3" s="177"/>
    </row>
    <row r="4" spans="1:5" ht="24.75" customHeight="1">
      <c r="A4" s="170"/>
      <c r="B4" s="170"/>
      <c r="C4" s="35" t="s">
        <v>187</v>
      </c>
      <c r="D4" s="35" t="s">
        <v>189</v>
      </c>
      <c r="E4" s="35" t="s">
        <v>188</v>
      </c>
    </row>
    <row r="5" spans="1:5" ht="20.65" customHeight="1">
      <c r="A5" s="8" t="s">
        <v>32</v>
      </c>
      <c r="B5" s="8" t="s">
        <v>33</v>
      </c>
      <c r="C5" s="8">
        <v>3</v>
      </c>
      <c r="D5" s="8">
        <v>4</v>
      </c>
      <c r="E5" s="8">
        <v>5</v>
      </c>
    </row>
    <row r="6" spans="1:5" ht="22.5" customHeight="1">
      <c r="A6" s="36" t="s">
        <v>185</v>
      </c>
      <c r="B6" s="34" t="s">
        <v>179</v>
      </c>
      <c r="C6" s="140">
        <v>0</v>
      </c>
      <c r="D6" s="140">
        <v>0</v>
      </c>
      <c r="E6" s="140">
        <v>0</v>
      </c>
    </row>
    <row r="7" spans="1:5" ht="75.75" customHeight="1">
      <c r="A7" s="36" t="s">
        <v>184</v>
      </c>
      <c r="B7" s="34" t="s">
        <v>180</v>
      </c>
      <c r="C7" s="140">
        <v>0</v>
      </c>
      <c r="D7" s="140">
        <v>0</v>
      </c>
      <c r="E7" s="140">
        <v>0</v>
      </c>
    </row>
    <row r="8" spans="1:5" ht="30" customHeight="1">
      <c r="A8" s="36" t="s">
        <v>186</v>
      </c>
      <c r="B8" s="34" t="s">
        <v>181</v>
      </c>
      <c r="C8" s="140">
        <v>0</v>
      </c>
      <c r="D8" s="140">
        <v>0</v>
      </c>
      <c r="E8" s="140">
        <v>0</v>
      </c>
    </row>
  </sheetData>
  <mergeCells count="4">
    <mergeCell ref="A3:A4"/>
    <mergeCell ref="B3:B4"/>
    <mergeCell ref="A2:E2"/>
    <mergeCell ref="C3:E3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zoomScale="115" zoomScaleNormal="115" workbookViewId="0">
      <selection activeCell="F35" sqref="F35"/>
    </sheetView>
  </sheetViews>
  <sheetFormatPr defaultColWidth="9.33203125" defaultRowHeight="14.25"/>
  <cols>
    <col min="1" max="1" width="9.33203125" style="40"/>
    <col min="2" max="2" width="29.83203125" style="40" customWidth="1"/>
    <col min="3" max="3" width="25" style="40" customWidth="1"/>
    <col min="4" max="4" width="12.5" style="40" customWidth="1"/>
    <col min="5" max="5" width="20.1640625" style="40" customWidth="1"/>
    <col min="6" max="6" width="27.1640625" style="40" customWidth="1"/>
    <col min="7" max="7" width="20.1640625" style="40" customWidth="1"/>
    <col min="8" max="10" width="17.1640625" style="40" customWidth="1"/>
    <col min="11" max="16384" width="9.33203125" style="40"/>
  </cols>
  <sheetData>
    <row r="1" spans="1:10" ht="24" customHeight="1">
      <c r="A1" s="181" t="s">
        <v>192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26.25" customHeight="1">
      <c r="A2" s="181" t="s">
        <v>239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20.25" customHeight="1">
      <c r="A3" s="180" t="s">
        <v>207</v>
      </c>
      <c r="B3" s="180"/>
      <c r="C3" s="114">
        <v>211</v>
      </c>
      <c r="D3" s="43"/>
      <c r="E3" s="43"/>
      <c r="F3" s="43"/>
      <c r="G3" s="43"/>
      <c r="H3" s="43"/>
      <c r="I3" s="43"/>
      <c r="J3" s="43"/>
    </row>
    <row r="5" spans="1:10" ht="20.25" customHeight="1">
      <c r="A5" s="180" t="s">
        <v>206</v>
      </c>
      <c r="B5" s="180"/>
      <c r="C5" s="180"/>
      <c r="D5" s="43" t="s">
        <v>439</v>
      </c>
      <c r="E5" s="43"/>
      <c r="F5" s="43" t="s">
        <v>525</v>
      </c>
      <c r="G5" s="43"/>
      <c r="H5" s="43"/>
      <c r="I5" s="43"/>
      <c r="J5" s="43"/>
    </row>
    <row r="7" spans="1:10" ht="24" customHeight="1">
      <c r="A7" s="182" t="s">
        <v>193</v>
      </c>
      <c r="B7" s="182"/>
      <c r="C7" s="182"/>
      <c r="D7" s="182"/>
      <c r="E7" s="182"/>
      <c r="F7" s="182"/>
      <c r="G7" s="182"/>
      <c r="H7" s="182"/>
      <c r="I7" s="182"/>
      <c r="J7" s="182"/>
    </row>
    <row r="8" spans="1:10" ht="28.5" customHeight="1">
      <c r="A8" s="183" t="s">
        <v>194</v>
      </c>
      <c r="B8" s="184" t="s">
        <v>195</v>
      </c>
      <c r="C8" s="184" t="s">
        <v>196</v>
      </c>
      <c r="D8" s="183" t="s">
        <v>197</v>
      </c>
      <c r="E8" s="183"/>
      <c r="F8" s="183"/>
      <c r="G8" s="183"/>
      <c r="H8" s="184" t="s">
        <v>201</v>
      </c>
      <c r="I8" s="184" t="s">
        <v>202</v>
      </c>
      <c r="J8" s="184" t="s">
        <v>203</v>
      </c>
    </row>
    <row r="9" spans="1:10">
      <c r="A9" s="183"/>
      <c r="B9" s="184"/>
      <c r="C9" s="184"/>
      <c r="D9" s="183" t="s">
        <v>25</v>
      </c>
      <c r="E9" s="185" t="s">
        <v>26</v>
      </c>
      <c r="F9" s="185"/>
      <c r="G9" s="185"/>
      <c r="H9" s="184"/>
      <c r="I9" s="184"/>
      <c r="J9" s="184"/>
    </row>
    <row r="10" spans="1:10" ht="48.75" customHeight="1">
      <c r="A10" s="183"/>
      <c r="B10" s="184"/>
      <c r="C10" s="184"/>
      <c r="D10" s="183"/>
      <c r="E10" s="113" t="s">
        <v>198</v>
      </c>
      <c r="F10" s="113" t="s">
        <v>199</v>
      </c>
      <c r="G10" s="113" t="s">
        <v>200</v>
      </c>
      <c r="H10" s="184"/>
      <c r="I10" s="184"/>
      <c r="J10" s="184"/>
    </row>
    <row r="11" spans="1:10">
      <c r="A11" s="41">
        <v>1</v>
      </c>
      <c r="B11" s="41">
        <v>2</v>
      </c>
      <c r="C11" s="41">
        <v>3</v>
      </c>
      <c r="D11" s="41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  <c r="J11" s="41">
        <v>10</v>
      </c>
    </row>
    <row r="12" spans="1:10">
      <c r="A12" s="115">
        <v>1</v>
      </c>
      <c r="B12" s="42" t="s">
        <v>445</v>
      </c>
      <c r="C12" s="116">
        <v>1</v>
      </c>
      <c r="D12" s="116">
        <f>SUM(E12:G12)</f>
        <v>22962.77</v>
      </c>
      <c r="E12" s="116">
        <v>22962.77</v>
      </c>
      <c r="F12" s="116"/>
      <c r="G12" s="116"/>
      <c r="H12" s="116"/>
      <c r="I12" s="42"/>
      <c r="J12" s="116">
        <f>SUM(C12*D12*12)</f>
        <v>275553.24</v>
      </c>
    </row>
    <row r="13" spans="1:10" ht="42.75">
      <c r="A13" s="115">
        <v>2</v>
      </c>
      <c r="B13" s="39" t="s">
        <v>446</v>
      </c>
      <c r="C13" s="116">
        <v>1</v>
      </c>
      <c r="D13" s="116">
        <f>SUM(E13:G13)</f>
        <v>18370.22</v>
      </c>
      <c r="E13" s="116">
        <v>18370.22</v>
      </c>
      <c r="F13" s="116"/>
      <c r="G13" s="116"/>
      <c r="H13" s="116"/>
      <c r="I13" s="42"/>
      <c r="J13" s="116">
        <f t="shared" ref="J13:J28" si="0">SUM(C13*D13*12)</f>
        <v>220442.64</v>
      </c>
    </row>
    <row r="14" spans="1:10" ht="42.75">
      <c r="A14" s="115">
        <v>3</v>
      </c>
      <c r="B14" s="39" t="s">
        <v>446</v>
      </c>
      <c r="C14" s="116">
        <v>1</v>
      </c>
      <c r="D14" s="116">
        <f t="shared" ref="D14:D26" si="1">SUM(E14:G14)</f>
        <v>18370.22</v>
      </c>
      <c r="E14" s="116">
        <v>18370.22</v>
      </c>
      <c r="F14" s="116"/>
      <c r="G14" s="116"/>
      <c r="H14" s="116"/>
      <c r="I14" s="42"/>
      <c r="J14" s="116">
        <f t="shared" si="0"/>
        <v>220442.64</v>
      </c>
    </row>
    <row r="15" spans="1:10" ht="28.5">
      <c r="A15" s="115">
        <v>4</v>
      </c>
      <c r="B15" s="39" t="s">
        <v>447</v>
      </c>
      <c r="C15" s="116">
        <v>1</v>
      </c>
      <c r="D15" s="116">
        <f t="shared" si="1"/>
        <v>18370.22</v>
      </c>
      <c r="E15" s="116">
        <v>18370.22</v>
      </c>
      <c r="F15" s="116"/>
      <c r="G15" s="116"/>
      <c r="H15" s="116"/>
      <c r="I15" s="42"/>
      <c r="J15" s="116">
        <f t="shared" si="0"/>
        <v>220442.64</v>
      </c>
    </row>
    <row r="16" spans="1:10" ht="28.5">
      <c r="A16" s="115">
        <v>5</v>
      </c>
      <c r="B16" s="39" t="s">
        <v>448</v>
      </c>
      <c r="C16" s="116">
        <v>1</v>
      </c>
      <c r="D16" s="116">
        <f t="shared" si="1"/>
        <v>14287.95</v>
      </c>
      <c r="E16" s="116">
        <v>14287.95</v>
      </c>
      <c r="F16" s="116"/>
      <c r="G16" s="116"/>
      <c r="H16" s="116"/>
      <c r="I16" s="42"/>
      <c r="J16" s="116">
        <f t="shared" si="0"/>
        <v>171455.40000000002</v>
      </c>
    </row>
    <row r="17" spans="1:10">
      <c r="A17" s="115">
        <v>6</v>
      </c>
      <c r="B17" s="39" t="s">
        <v>449</v>
      </c>
      <c r="C17" s="116">
        <v>1</v>
      </c>
      <c r="D17" s="116">
        <f t="shared" si="1"/>
        <v>9918</v>
      </c>
      <c r="E17" s="116">
        <v>9918</v>
      </c>
      <c r="F17" s="116"/>
      <c r="G17" s="116"/>
      <c r="H17" s="116"/>
      <c r="I17" s="42"/>
      <c r="J17" s="116">
        <f t="shared" si="0"/>
        <v>119016</v>
      </c>
    </row>
    <row r="18" spans="1:10">
      <c r="A18" s="115">
        <v>7</v>
      </c>
      <c r="B18" s="39" t="s">
        <v>450</v>
      </c>
      <c r="C18" s="116">
        <v>1.5</v>
      </c>
      <c r="D18" s="116">
        <f t="shared" si="1"/>
        <v>7677</v>
      </c>
      <c r="E18" s="116">
        <v>7677</v>
      </c>
      <c r="F18" s="116"/>
      <c r="G18" s="116"/>
      <c r="H18" s="116"/>
      <c r="I18" s="42"/>
      <c r="J18" s="116">
        <f t="shared" si="0"/>
        <v>138186</v>
      </c>
    </row>
    <row r="19" spans="1:10">
      <c r="A19" s="115">
        <v>8</v>
      </c>
      <c r="B19" s="39" t="s">
        <v>451</v>
      </c>
      <c r="C19" s="116">
        <v>1</v>
      </c>
      <c r="D19" s="116">
        <f t="shared" si="1"/>
        <v>10048</v>
      </c>
      <c r="E19" s="116">
        <v>10048</v>
      </c>
      <c r="F19" s="116"/>
      <c r="G19" s="116"/>
      <c r="H19" s="116"/>
      <c r="I19" s="42"/>
      <c r="J19" s="116">
        <f t="shared" si="0"/>
        <v>120576</v>
      </c>
    </row>
    <row r="20" spans="1:10">
      <c r="A20" s="115">
        <v>9</v>
      </c>
      <c r="B20" s="42" t="s">
        <v>452</v>
      </c>
      <c r="C20" s="116">
        <v>1</v>
      </c>
      <c r="D20" s="116">
        <f t="shared" si="1"/>
        <v>8602.65</v>
      </c>
      <c r="E20" s="116">
        <v>8602.65</v>
      </c>
      <c r="F20" s="116"/>
      <c r="G20" s="116"/>
      <c r="H20" s="116"/>
      <c r="I20" s="42"/>
      <c r="J20" s="116">
        <f t="shared" si="0"/>
        <v>103231.79999999999</v>
      </c>
    </row>
    <row r="21" spans="1:10">
      <c r="A21" s="115">
        <v>10</v>
      </c>
      <c r="B21" s="42" t="s">
        <v>440</v>
      </c>
      <c r="C21" s="116">
        <v>1</v>
      </c>
      <c r="D21" s="116">
        <f t="shared" si="1"/>
        <v>10496</v>
      </c>
      <c r="E21" s="116">
        <v>10496</v>
      </c>
      <c r="F21" s="116"/>
      <c r="G21" s="116"/>
      <c r="H21" s="116"/>
      <c r="I21" s="42"/>
      <c r="J21" s="116">
        <f t="shared" si="0"/>
        <v>125952</v>
      </c>
    </row>
    <row r="22" spans="1:10">
      <c r="A22" s="115">
        <v>11</v>
      </c>
      <c r="B22" s="42" t="s">
        <v>453</v>
      </c>
      <c r="C22" s="116">
        <v>2</v>
      </c>
      <c r="D22" s="116">
        <f t="shared" si="1"/>
        <v>8297.02</v>
      </c>
      <c r="E22" s="116">
        <v>7601.5</v>
      </c>
      <c r="F22" s="116">
        <v>695.52</v>
      </c>
      <c r="G22" s="116"/>
      <c r="H22" s="116"/>
      <c r="I22" s="42"/>
      <c r="J22" s="116">
        <f t="shared" si="0"/>
        <v>199128.48</v>
      </c>
    </row>
    <row r="23" spans="1:10">
      <c r="A23" s="115">
        <v>12</v>
      </c>
      <c r="B23" s="42" t="s">
        <v>454</v>
      </c>
      <c r="C23" s="116">
        <v>1</v>
      </c>
      <c r="D23" s="116">
        <f t="shared" si="1"/>
        <v>6300</v>
      </c>
      <c r="E23" s="116">
        <v>6300</v>
      </c>
      <c r="F23" s="116"/>
      <c r="G23" s="116"/>
      <c r="H23" s="116"/>
      <c r="I23" s="42"/>
      <c r="J23" s="116">
        <f t="shared" si="0"/>
        <v>75600</v>
      </c>
    </row>
    <row r="24" spans="1:10">
      <c r="A24" s="115">
        <v>13</v>
      </c>
      <c r="B24" s="42" t="s">
        <v>455</v>
      </c>
      <c r="C24" s="116">
        <v>7.5</v>
      </c>
      <c r="D24" s="116">
        <f t="shared" si="1"/>
        <v>6292</v>
      </c>
      <c r="E24" s="116">
        <v>5720</v>
      </c>
      <c r="F24" s="116">
        <v>572</v>
      </c>
      <c r="G24" s="116"/>
      <c r="H24" s="116"/>
      <c r="I24" s="42"/>
      <c r="J24" s="116">
        <f t="shared" si="0"/>
        <v>566280</v>
      </c>
    </row>
    <row r="25" spans="1:10">
      <c r="A25" s="115">
        <v>14</v>
      </c>
      <c r="B25" s="42" t="s">
        <v>441</v>
      </c>
      <c r="C25" s="116">
        <v>2.5</v>
      </c>
      <c r="D25" s="116">
        <f t="shared" si="1"/>
        <v>5720</v>
      </c>
      <c r="E25" s="116">
        <v>5720</v>
      </c>
      <c r="F25" s="116"/>
      <c r="G25" s="116"/>
      <c r="H25" s="116"/>
      <c r="I25" s="42"/>
      <c r="J25" s="116">
        <f t="shared" si="0"/>
        <v>171600</v>
      </c>
    </row>
    <row r="26" spans="1:10">
      <c r="A26" s="115">
        <v>15</v>
      </c>
      <c r="B26" s="42" t="s">
        <v>456</v>
      </c>
      <c r="C26" s="116">
        <v>2</v>
      </c>
      <c r="D26" s="116">
        <f t="shared" si="1"/>
        <v>5720</v>
      </c>
      <c r="E26" s="116">
        <v>5720</v>
      </c>
      <c r="F26" s="116"/>
      <c r="G26" s="116"/>
      <c r="H26" s="116"/>
      <c r="I26" s="42"/>
      <c r="J26" s="116">
        <f t="shared" si="0"/>
        <v>137280</v>
      </c>
    </row>
    <row r="27" spans="1:10">
      <c r="A27" s="115">
        <v>16</v>
      </c>
      <c r="B27" s="42" t="s">
        <v>442</v>
      </c>
      <c r="C27" s="116">
        <v>2.2999999999999998</v>
      </c>
      <c r="D27" s="116">
        <f>SUM(E27:G27)</f>
        <v>7024.35</v>
      </c>
      <c r="E27" s="116">
        <v>5720</v>
      </c>
      <c r="F27" s="116">
        <v>1304.3499999999999</v>
      </c>
      <c r="G27" s="116"/>
      <c r="H27" s="116"/>
      <c r="I27" s="42"/>
      <c r="J27" s="116">
        <f t="shared" si="0"/>
        <v>193872.06</v>
      </c>
    </row>
    <row r="28" spans="1:10">
      <c r="A28" s="115">
        <v>17</v>
      </c>
      <c r="B28" s="42" t="s">
        <v>457</v>
      </c>
      <c r="C28" s="116">
        <v>60.9</v>
      </c>
      <c r="D28" s="116">
        <f>SUM(E28:G28)</f>
        <v>12225.18</v>
      </c>
      <c r="E28" s="116">
        <v>10205.68</v>
      </c>
      <c r="F28" s="116">
        <v>2019.5</v>
      </c>
      <c r="G28" s="116"/>
      <c r="H28" s="116"/>
      <c r="I28" s="42"/>
      <c r="J28" s="116">
        <f t="shared" si="0"/>
        <v>8934161.5439999998</v>
      </c>
    </row>
    <row r="29" spans="1:10">
      <c r="A29" s="115">
        <v>18</v>
      </c>
      <c r="B29" s="42" t="s">
        <v>443</v>
      </c>
      <c r="C29" s="116">
        <v>64</v>
      </c>
      <c r="D29" s="116">
        <f t="shared" ref="D29:D30" si="2">SUM(E29:G29)</f>
        <v>2000</v>
      </c>
      <c r="E29" s="116">
        <v>2000</v>
      </c>
      <c r="F29" s="116"/>
      <c r="G29" s="116"/>
      <c r="H29" s="116"/>
      <c r="I29" s="42"/>
      <c r="J29" s="116">
        <f>SUM(C29*D29)</f>
        <v>128000</v>
      </c>
    </row>
    <row r="30" spans="1:10">
      <c r="A30" s="115">
        <v>19</v>
      </c>
      <c r="B30" s="42" t="s">
        <v>444</v>
      </c>
      <c r="C30" s="42"/>
      <c r="D30" s="116">
        <f t="shared" si="2"/>
        <v>0</v>
      </c>
      <c r="E30" s="42"/>
      <c r="F30" s="42"/>
      <c r="G30" s="42"/>
      <c r="H30" s="116"/>
      <c r="I30" s="42"/>
      <c r="J30" s="116">
        <v>3601612.43</v>
      </c>
    </row>
    <row r="31" spans="1:10">
      <c r="A31" s="178" t="s">
        <v>204</v>
      </c>
      <c r="B31" s="179"/>
      <c r="C31" s="41" t="s">
        <v>205</v>
      </c>
      <c r="D31" s="41"/>
      <c r="E31" s="41" t="s">
        <v>205</v>
      </c>
      <c r="F31" s="41" t="s">
        <v>205</v>
      </c>
      <c r="G31" s="41" t="s">
        <v>205</v>
      </c>
      <c r="H31" s="41" t="s">
        <v>205</v>
      </c>
      <c r="I31" s="41" t="s">
        <v>205</v>
      </c>
      <c r="J31" s="116">
        <f>SUM(J12:J30)</f>
        <v>15722832.874</v>
      </c>
    </row>
    <row r="32" spans="1:10">
      <c r="A32" s="131">
        <v>15</v>
      </c>
      <c r="B32" s="42" t="s">
        <v>526</v>
      </c>
      <c r="C32" s="40">
        <v>9</v>
      </c>
      <c r="D32" s="116">
        <f>SUM(E32:G32)</f>
        <v>13654.33</v>
      </c>
      <c r="E32" s="40">
        <v>13654.33</v>
      </c>
      <c r="J32" s="40">
        <v>122889</v>
      </c>
    </row>
    <row r="34" spans="3:3">
      <c r="C34" s="117"/>
    </row>
  </sheetData>
  <mergeCells count="15">
    <mergeCell ref="A31:B31"/>
    <mergeCell ref="A5:C5"/>
    <mergeCell ref="A3:B3"/>
    <mergeCell ref="A2:J2"/>
    <mergeCell ref="A1:J1"/>
    <mergeCell ref="A7:J7"/>
    <mergeCell ref="A8:A10"/>
    <mergeCell ref="B8:B10"/>
    <mergeCell ref="C8:C10"/>
    <mergeCell ref="D9:D10"/>
    <mergeCell ref="E9:G9"/>
    <mergeCell ref="D8:G8"/>
    <mergeCell ref="H8:H10"/>
    <mergeCell ref="I8:I10"/>
    <mergeCell ref="J8:J10"/>
  </mergeCells>
  <pageMargins left="0.7" right="0.7" top="0.75" bottom="0.75" header="0.3" footer="0.3"/>
  <pageSetup paperSize="9" scale="5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zoomScale="115" zoomScaleNormal="115" workbookViewId="0">
      <selection activeCell="C14" sqref="C14:F18"/>
    </sheetView>
  </sheetViews>
  <sheetFormatPr defaultColWidth="9.33203125" defaultRowHeight="14.25"/>
  <cols>
    <col min="1" max="1" width="9.33203125" style="40"/>
    <col min="2" max="2" width="41.1640625" style="40" customWidth="1"/>
    <col min="3" max="3" width="25" style="40" customWidth="1"/>
    <col min="4" max="6" width="18.5" style="40" customWidth="1"/>
    <col min="7" max="16384" width="9.33203125" style="40"/>
  </cols>
  <sheetData>
    <row r="1" spans="1:6" ht="24" customHeight="1">
      <c r="A1" s="181" t="s">
        <v>240</v>
      </c>
      <c r="B1" s="181"/>
      <c r="C1" s="181"/>
      <c r="D1" s="181"/>
      <c r="E1" s="181"/>
      <c r="F1" s="181"/>
    </row>
    <row r="2" spans="1:6" ht="20.25" customHeight="1">
      <c r="A2" s="180" t="s">
        <v>207</v>
      </c>
      <c r="B2" s="180"/>
      <c r="C2" s="114">
        <v>112</v>
      </c>
      <c r="D2" s="43"/>
      <c r="E2" s="43"/>
      <c r="F2" s="43"/>
    </row>
    <row r="4" spans="1:6" ht="20.25" customHeight="1">
      <c r="A4" s="180" t="s">
        <v>206</v>
      </c>
      <c r="B4" s="180"/>
      <c r="C4" s="180"/>
      <c r="D4" s="43" t="s">
        <v>439</v>
      </c>
      <c r="E4" s="43"/>
      <c r="F4" s="43"/>
    </row>
    <row r="6" spans="1:6" ht="24" customHeight="1">
      <c r="A6" s="182" t="s">
        <v>210</v>
      </c>
      <c r="B6" s="182"/>
      <c r="C6" s="182"/>
      <c r="D6" s="182"/>
      <c r="E6" s="182"/>
      <c r="F6" s="182"/>
    </row>
    <row r="7" spans="1:6" ht="28.5" customHeight="1">
      <c r="A7" s="183" t="s">
        <v>194</v>
      </c>
      <c r="B7" s="184" t="s">
        <v>208</v>
      </c>
      <c r="C7" s="184" t="s">
        <v>209</v>
      </c>
      <c r="D7" s="184" t="s">
        <v>211</v>
      </c>
      <c r="E7" s="184" t="s">
        <v>212</v>
      </c>
      <c r="F7" s="184" t="s">
        <v>213</v>
      </c>
    </row>
    <row r="8" spans="1:6">
      <c r="A8" s="183"/>
      <c r="B8" s="184"/>
      <c r="C8" s="184"/>
      <c r="D8" s="184"/>
      <c r="E8" s="184"/>
      <c r="F8" s="184"/>
    </row>
    <row r="9" spans="1:6" ht="48.75" customHeight="1">
      <c r="A9" s="183"/>
      <c r="B9" s="184"/>
      <c r="C9" s="184"/>
      <c r="D9" s="184"/>
      <c r="E9" s="184"/>
      <c r="F9" s="184"/>
    </row>
    <row r="10" spans="1:6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</row>
    <row r="11" spans="1:6" ht="54" customHeight="1">
      <c r="A11" s="44">
        <v>1</v>
      </c>
      <c r="B11" s="36" t="s">
        <v>214</v>
      </c>
      <c r="C11" s="116">
        <f>SUM(C12+C13+C14)</f>
        <v>485.72</v>
      </c>
      <c r="D11" s="143">
        <f t="shared" ref="D11:F11" si="0">SUM(D12+D13+D14)</f>
        <v>2</v>
      </c>
      <c r="E11" s="143">
        <f t="shared" si="0"/>
        <v>85</v>
      </c>
      <c r="F11" s="120">
        <f t="shared" si="0"/>
        <v>20000.2</v>
      </c>
    </row>
    <row r="12" spans="1:6" ht="64.5" customHeight="1">
      <c r="A12" s="44" t="s">
        <v>107</v>
      </c>
      <c r="B12" s="46" t="s">
        <v>215</v>
      </c>
      <c r="C12" s="116">
        <v>200</v>
      </c>
      <c r="D12" s="143">
        <v>1</v>
      </c>
      <c r="E12" s="143">
        <v>50</v>
      </c>
      <c r="F12" s="120">
        <f>SUM(E12*D12*C12)</f>
        <v>10000</v>
      </c>
    </row>
    <row r="13" spans="1:6" ht="32.25" customHeight="1">
      <c r="A13" s="44" t="s">
        <v>109</v>
      </c>
      <c r="B13" s="46" t="s">
        <v>216</v>
      </c>
      <c r="C13" s="116">
        <v>285.72000000000003</v>
      </c>
      <c r="D13" s="143">
        <v>1</v>
      </c>
      <c r="E13" s="143">
        <v>35</v>
      </c>
      <c r="F13" s="120">
        <f>SUM(E13*D13*C13)</f>
        <v>10000.200000000001</v>
      </c>
    </row>
    <row r="14" spans="1:6" ht="34.5" customHeight="1">
      <c r="A14" s="44" t="s">
        <v>218</v>
      </c>
      <c r="B14" s="46" t="s">
        <v>217</v>
      </c>
      <c r="C14" s="116">
        <v>0</v>
      </c>
      <c r="D14" s="143">
        <v>0</v>
      </c>
      <c r="E14" s="143">
        <v>0</v>
      </c>
      <c r="F14" s="120">
        <f>SUM(E14*D14*C14)</f>
        <v>0</v>
      </c>
    </row>
    <row r="15" spans="1:6" ht="63.75" customHeight="1">
      <c r="A15" s="44">
        <v>2</v>
      </c>
      <c r="B15" s="36" t="s">
        <v>219</v>
      </c>
      <c r="C15" s="116">
        <v>0</v>
      </c>
      <c r="D15" s="143">
        <v>0</v>
      </c>
      <c r="E15" s="143">
        <v>0</v>
      </c>
      <c r="F15" s="120">
        <f t="shared" ref="F15:F18" si="1">SUM(E15*D15*C15)</f>
        <v>0</v>
      </c>
    </row>
    <row r="16" spans="1:6" ht="63.75" customHeight="1">
      <c r="A16" s="44" t="s">
        <v>111</v>
      </c>
      <c r="B16" s="46" t="s">
        <v>215</v>
      </c>
      <c r="C16" s="116">
        <v>0</v>
      </c>
      <c r="D16" s="143">
        <v>0</v>
      </c>
      <c r="E16" s="143">
        <v>0</v>
      </c>
      <c r="F16" s="120">
        <f t="shared" si="1"/>
        <v>0</v>
      </c>
    </row>
    <row r="17" spans="1:6" ht="36" customHeight="1">
      <c r="A17" s="44" t="s">
        <v>114</v>
      </c>
      <c r="B17" s="46" t="s">
        <v>216</v>
      </c>
      <c r="C17" s="116">
        <v>0</v>
      </c>
      <c r="D17" s="143">
        <v>0</v>
      </c>
      <c r="E17" s="143">
        <v>0</v>
      </c>
      <c r="F17" s="120">
        <f t="shared" si="1"/>
        <v>0</v>
      </c>
    </row>
    <row r="18" spans="1:6" ht="38.25" customHeight="1">
      <c r="A18" s="44" t="s">
        <v>115</v>
      </c>
      <c r="B18" s="46" t="s">
        <v>217</v>
      </c>
      <c r="C18" s="116">
        <v>0</v>
      </c>
      <c r="D18" s="143">
        <v>0</v>
      </c>
      <c r="E18" s="143">
        <v>0</v>
      </c>
      <c r="F18" s="120">
        <f t="shared" si="1"/>
        <v>0</v>
      </c>
    </row>
    <row r="19" spans="1:6">
      <c r="A19" s="178" t="s">
        <v>204</v>
      </c>
      <c r="B19" s="179"/>
      <c r="C19" s="41" t="s">
        <v>205</v>
      </c>
      <c r="D19" s="143" t="s">
        <v>205</v>
      </c>
      <c r="E19" s="143" t="s">
        <v>205</v>
      </c>
      <c r="F19" s="141">
        <v>20000</v>
      </c>
    </row>
  </sheetData>
  <mergeCells count="11">
    <mergeCell ref="A19:B19"/>
    <mergeCell ref="A1:F1"/>
    <mergeCell ref="D7:D9"/>
    <mergeCell ref="E7:E9"/>
    <mergeCell ref="F7:F9"/>
    <mergeCell ref="A2:B2"/>
    <mergeCell ref="A4:C4"/>
    <mergeCell ref="A6:F6"/>
    <mergeCell ref="A7:A9"/>
    <mergeCell ref="B7:B9"/>
    <mergeCell ref="C7:C9"/>
  </mergeCells>
  <pageMargins left="0.7" right="0.7" top="0.75" bottom="0.75" header="0.3" footer="0.3"/>
  <pageSetup paperSize="9" scale="7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zoomScale="115" zoomScaleNormal="115" workbookViewId="0">
      <selection activeCell="E11" sqref="E11:F12"/>
    </sheetView>
  </sheetViews>
  <sheetFormatPr defaultColWidth="9.33203125" defaultRowHeight="14.25"/>
  <cols>
    <col min="1" max="1" width="9.33203125" style="40"/>
    <col min="2" max="2" width="41.1640625" style="40" customWidth="1"/>
    <col min="3" max="3" width="25" style="40" customWidth="1"/>
    <col min="4" max="6" width="18.5" style="40" customWidth="1"/>
    <col min="7" max="16384" width="9.33203125" style="40"/>
  </cols>
  <sheetData>
    <row r="1" spans="1:6" ht="24" customHeight="1">
      <c r="A1" s="181" t="s">
        <v>241</v>
      </c>
      <c r="B1" s="181"/>
      <c r="C1" s="181"/>
      <c r="D1" s="181"/>
      <c r="E1" s="181"/>
      <c r="F1" s="181"/>
    </row>
    <row r="2" spans="1:6" ht="20.25" customHeight="1">
      <c r="A2" s="180" t="s">
        <v>207</v>
      </c>
      <c r="B2" s="180"/>
      <c r="C2" s="114">
        <v>212</v>
      </c>
      <c r="D2" s="43"/>
      <c r="E2" s="43"/>
      <c r="F2" s="43"/>
    </row>
    <row r="4" spans="1:6" ht="20.25" customHeight="1">
      <c r="A4" s="180" t="s">
        <v>206</v>
      </c>
      <c r="B4" s="180"/>
      <c r="C4" s="180"/>
      <c r="D4" s="43" t="s">
        <v>439</v>
      </c>
      <c r="E4" s="43"/>
      <c r="F4" s="43"/>
    </row>
    <row r="6" spans="1:6" ht="24" customHeight="1">
      <c r="A6" s="182" t="s">
        <v>224</v>
      </c>
      <c r="B6" s="182"/>
      <c r="C6" s="182"/>
      <c r="D6" s="182"/>
      <c r="E6" s="182"/>
      <c r="F6" s="182"/>
    </row>
    <row r="7" spans="1:6" ht="28.5" customHeight="1">
      <c r="A7" s="183" t="s">
        <v>194</v>
      </c>
      <c r="B7" s="184" t="s">
        <v>208</v>
      </c>
      <c r="C7" s="184" t="s">
        <v>221</v>
      </c>
      <c r="D7" s="184" t="s">
        <v>222</v>
      </c>
      <c r="E7" s="184" t="s">
        <v>223</v>
      </c>
      <c r="F7" s="184" t="s">
        <v>213</v>
      </c>
    </row>
    <row r="8" spans="1:6">
      <c r="A8" s="183"/>
      <c r="B8" s="184"/>
      <c r="C8" s="184"/>
      <c r="D8" s="184"/>
      <c r="E8" s="184"/>
      <c r="F8" s="184"/>
    </row>
    <row r="9" spans="1:6" ht="48.75" customHeight="1">
      <c r="A9" s="183"/>
      <c r="B9" s="184"/>
      <c r="C9" s="184"/>
      <c r="D9" s="184"/>
      <c r="E9" s="184"/>
      <c r="F9" s="184"/>
    </row>
    <row r="10" spans="1:6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</row>
    <row r="11" spans="1:6" ht="54" customHeight="1">
      <c r="A11" s="44">
        <v>1</v>
      </c>
      <c r="B11" s="36" t="s">
        <v>220</v>
      </c>
      <c r="C11" s="115">
        <v>2</v>
      </c>
      <c r="D11" s="115">
        <v>12</v>
      </c>
      <c r="E11" s="120">
        <v>50</v>
      </c>
      <c r="F11" s="120">
        <f>SUM(C11*D11*E11)</f>
        <v>1200</v>
      </c>
    </row>
    <row r="12" spans="1:6">
      <c r="A12" s="178" t="s">
        <v>204</v>
      </c>
      <c r="B12" s="179"/>
      <c r="C12" s="41" t="s">
        <v>205</v>
      </c>
      <c r="D12" s="41" t="s">
        <v>205</v>
      </c>
      <c r="E12" s="141" t="s">
        <v>205</v>
      </c>
      <c r="F12" s="120">
        <f>SUM(F11)</f>
        <v>1200</v>
      </c>
    </row>
  </sheetData>
  <mergeCells count="11">
    <mergeCell ref="A12:B12"/>
    <mergeCell ref="A1:F1"/>
    <mergeCell ref="A2:B2"/>
    <mergeCell ref="A4:C4"/>
    <mergeCell ref="A6:F6"/>
    <mergeCell ref="A7:A9"/>
    <mergeCell ref="B7:B9"/>
    <mergeCell ref="C7:C9"/>
    <mergeCell ref="D7:D9"/>
    <mergeCell ref="E7:E9"/>
    <mergeCell ref="F7:F9"/>
  </mergeCells>
  <pageMargins left="0.7" right="0.7" top="0.75" bottom="0.75" header="0.3" footer="0.3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topLeftCell="A3" zoomScale="115" zoomScaleNormal="115" workbookViewId="0">
      <selection activeCell="F20" sqref="F20:F21"/>
    </sheetView>
  </sheetViews>
  <sheetFormatPr defaultColWidth="9.33203125" defaultRowHeight="14.25"/>
  <cols>
    <col min="1" max="1" width="9.33203125" style="40"/>
    <col min="2" max="2" width="41.1640625" style="40" customWidth="1"/>
    <col min="3" max="3" width="25" style="40" customWidth="1"/>
    <col min="4" max="4" width="18.5" style="40" customWidth="1"/>
    <col min="5" max="16384" width="9.33203125" style="40"/>
  </cols>
  <sheetData>
    <row r="1" spans="1:4" ht="24" customHeight="1">
      <c r="A1" s="181" t="s">
        <v>242</v>
      </c>
      <c r="B1" s="181"/>
      <c r="C1" s="181"/>
      <c r="D1" s="181"/>
    </row>
    <row r="2" spans="1:4" ht="20.25" customHeight="1">
      <c r="A2" s="180" t="s">
        <v>207</v>
      </c>
      <c r="B2" s="180"/>
      <c r="C2" s="118">
        <v>119</v>
      </c>
      <c r="D2" s="43"/>
    </row>
    <row r="4" spans="1:4" ht="20.25" customHeight="1">
      <c r="A4" s="180" t="s">
        <v>206</v>
      </c>
      <c r="B4" s="180"/>
      <c r="C4" s="47" t="s">
        <v>439</v>
      </c>
      <c r="D4" s="43" t="s">
        <v>527</v>
      </c>
    </row>
    <row r="6" spans="1:4" ht="63.75" customHeight="1">
      <c r="A6" s="186" t="s">
        <v>225</v>
      </c>
      <c r="B6" s="186"/>
      <c r="C6" s="186"/>
      <c r="D6" s="186"/>
    </row>
    <row r="7" spans="1:4" ht="51.75" customHeight="1">
      <c r="A7" s="112" t="s">
        <v>194</v>
      </c>
      <c r="B7" s="113" t="s">
        <v>226</v>
      </c>
      <c r="C7" s="113" t="s">
        <v>227</v>
      </c>
      <c r="D7" s="113" t="s">
        <v>228</v>
      </c>
    </row>
    <row r="8" spans="1:4">
      <c r="A8" s="41">
        <v>1</v>
      </c>
      <c r="B8" s="41">
        <v>2</v>
      </c>
      <c r="C8" s="41">
        <v>3</v>
      </c>
      <c r="D8" s="41">
        <v>4</v>
      </c>
    </row>
    <row r="9" spans="1:4" ht="36.75" customHeight="1">
      <c r="A9" s="49">
        <v>1</v>
      </c>
      <c r="B9" s="50" t="s">
        <v>229</v>
      </c>
      <c r="C9" s="125" t="s">
        <v>123</v>
      </c>
      <c r="D9" s="119">
        <f>SUM(D10:D13)</f>
        <v>3457898.81</v>
      </c>
    </row>
    <row r="10" spans="1:4" ht="21" customHeight="1">
      <c r="A10" s="44" t="s">
        <v>107</v>
      </c>
      <c r="B10" s="36" t="s">
        <v>230</v>
      </c>
      <c r="C10" s="120">
        <v>15594832.869999999</v>
      </c>
      <c r="D10" s="120">
        <v>3430863.23</v>
      </c>
    </row>
    <row r="11" spans="1:4" ht="21" customHeight="1">
      <c r="A11" s="44"/>
      <c r="B11" s="36" t="s">
        <v>230</v>
      </c>
      <c r="C11" s="120">
        <v>122889</v>
      </c>
      <c r="D11" s="120">
        <v>27035.58</v>
      </c>
    </row>
    <row r="12" spans="1:4" ht="21" customHeight="1">
      <c r="A12" s="44" t="s">
        <v>109</v>
      </c>
      <c r="B12" s="36" t="s">
        <v>231</v>
      </c>
      <c r="C12" s="120">
        <v>0</v>
      </c>
      <c r="D12" s="120">
        <v>0</v>
      </c>
    </row>
    <row r="13" spans="1:4" ht="61.5" customHeight="1">
      <c r="A13" s="44" t="s">
        <v>218</v>
      </c>
      <c r="B13" s="36" t="s">
        <v>232</v>
      </c>
      <c r="C13" s="120">
        <v>0</v>
      </c>
      <c r="D13" s="120">
        <v>0</v>
      </c>
    </row>
    <row r="14" spans="1:4" ht="48.75" customHeight="1">
      <c r="A14" s="49">
        <v>2</v>
      </c>
      <c r="B14" s="50" t="s">
        <v>233</v>
      </c>
      <c r="C14" s="125" t="s">
        <v>123</v>
      </c>
      <c r="D14" s="119">
        <f>SUM(D15:D20)</f>
        <v>487249.39</v>
      </c>
    </row>
    <row r="15" spans="1:4" ht="68.25" customHeight="1">
      <c r="A15" s="44"/>
      <c r="B15" s="36" t="s">
        <v>234</v>
      </c>
      <c r="C15" s="120">
        <v>15594832.869999999</v>
      </c>
      <c r="D15" s="120">
        <v>452250.15</v>
      </c>
    </row>
    <row r="16" spans="1:4" ht="68.25" customHeight="1">
      <c r="A16" s="44"/>
      <c r="B16" s="36" t="s">
        <v>234</v>
      </c>
      <c r="C16" s="120">
        <v>122889</v>
      </c>
      <c r="D16" s="120">
        <v>3563.78</v>
      </c>
    </row>
    <row r="17" spans="1:4" ht="46.5" customHeight="1">
      <c r="A17" s="44"/>
      <c r="B17" s="36" t="s">
        <v>235</v>
      </c>
      <c r="C17" s="120">
        <v>0</v>
      </c>
      <c r="D17" s="120">
        <v>0</v>
      </c>
    </row>
    <row r="18" spans="1:4" ht="62.25" customHeight="1">
      <c r="A18" s="44"/>
      <c r="B18" s="36" t="s">
        <v>236</v>
      </c>
      <c r="C18" s="120">
        <v>15594832.869999999</v>
      </c>
      <c r="D18" s="120">
        <v>31189.67</v>
      </c>
    </row>
    <row r="19" spans="1:4" ht="62.25" customHeight="1">
      <c r="A19" s="44"/>
      <c r="B19" s="36" t="s">
        <v>236</v>
      </c>
      <c r="C19" s="120">
        <v>122889</v>
      </c>
      <c r="D19" s="120">
        <v>245.79</v>
      </c>
    </row>
    <row r="20" spans="1:4" ht="60" customHeight="1">
      <c r="A20" s="44"/>
      <c r="B20" s="36" t="s">
        <v>237</v>
      </c>
      <c r="C20" s="120">
        <v>0</v>
      </c>
      <c r="D20" s="120">
        <v>0</v>
      </c>
    </row>
    <row r="21" spans="1:4" ht="54" customHeight="1">
      <c r="A21" s="49">
        <v>3</v>
      </c>
      <c r="B21" s="50" t="s">
        <v>238</v>
      </c>
      <c r="C21" s="120">
        <v>15594832.869999999</v>
      </c>
      <c r="D21" s="119">
        <v>795336.48</v>
      </c>
    </row>
    <row r="22" spans="1:4" ht="54" customHeight="1">
      <c r="A22" s="132"/>
      <c r="B22" s="36" t="s">
        <v>238</v>
      </c>
      <c r="C22" s="120">
        <v>122889</v>
      </c>
      <c r="D22" s="120">
        <v>6265.84</v>
      </c>
    </row>
    <row r="23" spans="1:4">
      <c r="A23" s="178" t="s">
        <v>204</v>
      </c>
      <c r="B23" s="179"/>
      <c r="C23" s="125" t="s">
        <v>123</v>
      </c>
      <c r="D23" s="121">
        <f>SUM(D22+D21+D14+D9)</f>
        <v>4746750.5199999996</v>
      </c>
    </row>
  </sheetData>
  <mergeCells count="5">
    <mergeCell ref="A23:B23"/>
    <mergeCell ref="A4:B4"/>
    <mergeCell ref="A1:D1"/>
    <mergeCell ref="A2:B2"/>
    <mergeCell ref="A6:D6"/>
  </mergeCells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zoomScale="115" zoomScaleNormal="115" workbookViewId="0">
      <selection sqref="A1:E1"/>
    </sheetView>
  </sheetViews>
  <sheetFormatPr defaultColWidth="9.33203125" defaultRowHeight="14.25"/>
  <cols>
    <col min="1" max="1" width="9.33203125" style="40"/>
    <col min="2" max="2" width="41.1640625" style="40" customWidth="1"/>
    <col min="3" max="3" width="25" style="40" customWidth="1"/>
    <col min="4" max="4" width="21.1640625" style="40" customWidth="1"/>
    <col min="5" max="5" width="17.1640625" style="40" customWidth="1"/>
    <col min="6" max="16384" width="9.33203125" style="40"/>
  </cols>
  <sheetData>
    <row r="1" spans="1:5" ht="24" customHeight="1">
      <c r="A1" s="181" t="s">
        <v>243</v>
      </c>
      <c r="B1" s="181"/>
      <c r="C1" s="181"/>
      <c r="D1" s="181"/>
      <c r="E1" s="181"/>
    </row>
    <row r="2" spans="1:5" ht="20.25" customHeight="1">
      <c r="A2" s="180" t="s">
        <v>207</v>
      </c>
      <c r="B2" s="180"/>
      <c r="C2" s="43"/>
      <c r="D2" s="43"/>
      <c r="E2" s="43"/>
    </row>
    <row r="4" spans="1:5" ht="20.25" customHeight="1">
      <c r="A4" s="180" t="s">
        <v>206</v>
      </c>
      <c r="B4" s="180"/>
      <c r="C4" s="47"/>
      <c r="D4" s="43"/>
      <c r="E4" s="43"/>
    </row>
    <row r="6" spans="1:5" ht="51.75" customHeight="1">
      <c r="A6" s="48" t="s">
        <v>194</v>
      </c>
      <c r="B6" s="35" t="s">
        <v>21</v>
      </c>
      <c r="C6" s="35" t="s">
        <v>244</v>
      </c>
      <c r="D6" s="35" t="s">
        <v>245</v>
      </c>
      <c r="E6" s="35" t="s">
        <v>246</v>
      </c>
    </row>
    <row r="7" spans="1:5">
      <c r="A7" s="41">
        <v>1</v>
      </c>
      <c r="B7" s="41">
        <v>2</v>
      </c>
      <c r="C7" s="41">
        <v>3</v>
      </c>
      <c r="D7" s="41">
        <v>4</v>
      </c>
      <c r="E7" s="41">
        <v>5</v>
      </c>
    </row>
    <row r="8" spans="1:5" ht="21" customHeight="1">
      <c r="A8" s="49"/>
      <c r="B8" s="50"/>
      <c r="C8" s="48"/>
      <c r="D8" s="42"/>
      <c r="E8" s="42"/>
    </row>
    <row r="9" spans="1:5" ht="21" customHeight="1">
      <c r="A9" s="44"/>
      <c r="B9" s="36"/>
      <c r="C9" s="42"/>
      <c r="D9" s="42"/>
      <c r="E9" s="42"/>
    </row>
    <row r="10" spans="1:5" ht="21" customHeight="1">
      <c r="A10" s="44"/>
      <c r="B10" s="36"/>
      <c r="C10" s="42"/>
      <c r="D10" s="42"/>
      <c r="E10" s="42"/>
    </row>
    <row r="11" spans="1:5">
      <c r="A11" s="178" t="s">
        <v>204</v>
      </c>
      <c r="B11" s="179"/>
      <c r="C11" s="48" t="s">
        <v>123</v>
      </c>
      <c r="D11" s="48" t="s">
        <v>123</v>
      </c>
      <c r="E11" s="42"/>
    </row>
  </sheetData>
  <mergeCells count="4">
    <mergeCell ref="A2:B2"/>
    <mergeCell ref="A4:B4"/>
    <mergeCell ref="A11:B11"/>
    <mergeCell ref="A1:E1"/>
  </mergeCells>
  <pageMargins left="0.7" right="0.7" top="0.75" bottom="0.75" header="0.3" footer="0.3"/>
  <pageSetup paperSize="9" scale="8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opLeftCell="A13" zoomScale="115" zoomScaleNormal="115" workbookViewId="0">
      <selection activeCell="C27" sqref="C27:C29"/>
    </sheetView>
  </sheetViews>
  <sheetFormatPr defaultColWidth="9.33203125" defaultRowHeight="14.25"/>
  <cols>
    <col min="1" max="1" width="9.33203125" style="40"/>
    <col min="2" max="2" width="41.1640625" style="40" customWidth="1"/>
    <col min="3" max="3" width="25" style="40" customWidth="1"/>
    <col min="4" max="4" width="21.1640625" style="40" customWidth="1"/>
    <col min="5" max="5" width="17.1640625" style="40" customWidth="1"/>
    <col min="6" max="16384" width="9.33203125" style="40"/>
  </cols>
  <sheetData>
    <row r="1" spans="1:5" ht="24" customHeight="1">
      <c r="A1" s="181" t="s">
        <v>247</v>
      </c>
      <c r="B1" s="181"/>
      <c r="C1" s="181"/>
      <c r="D1" s="181"/>
      <c r="E1" s="181"/>
    </row>
    <row r="2" spans="1:5" ht="20.25" customHeight="1">
      <c r="A2" s="180" t="s">
        <v>207</v>
      </c>
      <c r="B2" s="180"/>
      <c r="C2" s="114">
        <v>851</v>
      </c>
      <c r="D2" s="43"/>
      <c r="E2" s="43"/>
    </row>
    <row r="4" spans="1:5" ht="20.25" customHeight="1">
      <c r="A4" s="180" t="s">
        <v>206</v>
      </c>
      <c r="B4" s="180"/>
      <c r="C4" s="47" t="s">
        <v>439</v>
      </c>
      <c r="D4" s="43"/>
      <c r="E4" s="43"/>
    </row>
    <row r="6" spans="1:5" ht="24" customHeight="1">
      <c r="A6" s="182" t="s">
        <v>258</v>
      </c>
      <c r="B6" s="182"/>
      <c r="C6" s="182"/>
      <c r="D6" s="182"/>
      <c r="E6" s="182"/>
    </row>
    <row r="7" spans="1:5" ht="99" customHeight="1">
      <c r="A7" s="112" t="s">
        <v>194</v>
      </c>
      <c r="B7" s="113" t="s">
        <v>208</v>
      </c>
      <c r="C7" s="113" t="s">
        <v>248</v>
      </c>
      <c r="D7" s="113" t="s">
        <v>249</v>
      </c>
      <c r="E7" s="113" t="s">
        <v>250</v>
      </c>
    </row>
    <row r="8" spans="1:5">
      <c r="A8" s="41">
        <v>1</v>
      </c>
      <c r="B8" s="41">
        <v>2</v>
      </c>
      <c r="C8" s="41">
        <v>3</v>
      </c>
      <c r="D8" s="41">
        <v>4</v>
      </c>
      <c r="E8" s="41">
        <v>5</v>
      </c>
    </row>
    <row r="9" spans="1:5" ht="30.75" customHeight="1">
      <c r="A9" s="44">
        <v>1</v>
      </c>
      <c r="B9" s="36" t="s">
        <v>251</v>
      </c>
      <c r="C9" s="112"/>
      <c r="D9" s="42"/>
      <c r="E9" s="120"/>
    </row>
    <row r="10" spans="1:5" ht="21" customHeight="1">
      <c r="A10" s="44"/>
      <c r="B10" s="45" t="s">
        <v>252</v>
      </c>
      <c r="C10" s="116">
        <v>22642656</v>
      </c>
      <c r="D10" s="122">
        <v>0.22</v>
      </c>
      <c r="E10" s="120">
        <v>498138</v>
      </c>
    </row>
    <row r="11" spans="1:5" ht="21" customHeight="1">
      <c r="A11" s="44"/>
      <c r="B11" s="51" t="s">
        <v>253</v>
      </c>
      <c r="C11" s="116"/>
      <c r="D11" s="42"/>
      <c r="E11" s="120"/>
    </row>
    <row r="12" spans="1:5" ht="21" customHeight="1">
      <c r="A12" s="44"/>
      <c r="B12" s="45" t="s">
        <v>254</v>
      </c>
      <c r="C12" s="116">
        <v>752389</v>
      </c>
      <c r="D12" s="122">
        <v>0.22</v>
      </c>
      <c r="E12" s="120">
        <v>16553</v>
      </c>
    </row>
    <row r="13" spans="1:5" ht="21" customHeight="1">
      <c r="A13" s="44"/>
      <c r="B13" s="51" t="s">
        <v>253</v>
      </c>
      <c r="C13" s="116"/>
      <c r="D13" s="42"/>
      <c r="E13" s="120"/>
    </row>
    <row r="14" spans="1:5">
      <c r="A14" s="178" t="s">
        <v>204</v>
      </c>
      <c r="B14" s="179"/>
      <c r="C14" s="127"/>
      <c r="D14" s="112" t="s">
        <v>123</v>
      </c>
      <c r="E14" s="120">
        <f>SUM(E10+E12)</f>
        <v>514691</v>
      </c>
    </row>
    <row r="16" spans="1:5" ht="21.75" customHeight="1">
      <c r="A16" s="182" t="s">
        <v>259</v>
      </c>
      <c r="B16" s="182"/>
      <c r="C16" s="182"/>
      <c r="D16" s="182"/>
      <c r="E16" s="182"/>
    </row>
    <row r="17" spans="1:5" ht="42.75">
      <c r="A17" s="112" t="s">
        <v>194</v>
      </c>
      <c r="B17" s="113" t="s">
        <v>208</v>
      </c>
      <c r="C17" s="113" t="s">
        <v>256</v>
      </c>
      <c r="D17" s="113" t="s">
        <v>249</v>
      </c>
      <c r="E17" s="113" t="s">
        <v>257</v>
      </c>
    </row>
    <row r="18" spans="1:5">
      <c r="A18" s="41">
        <v>1</v>
      </c>
      <c r="B18" s="41">
        <v>2</v>
      </c>
      <c r="C18" s="41">
        <v>3</v>
      </c>
      <c r="D18" s="41">
        <v>4</v>
      </c>
      <c r="E18" s="41">
        <v>5</v>
      </c>
    </row>
    <row r="19" spans="1:5" ht="18" customHeight="1">
      <c r="A19" s="44">
        <v>1</v>
      </c>
      <c r="B19" s="36" t="s">
        <v>255</v>
      </c>
      <c r="C19" s="127">
        <v>80039218</v>
      </c>
      <c r="D19" s="123">
        <v>7.4000000000000003E-3</v>
      </c>
      <c r="E19" s="116">
        <v>592290</v>
      </c>
    </row>
    <row r="20" spans="1:5">
      <c r="A20" s="44"/>
      <c r="B20" s="45"/>
      <c r="C20" s="42"/>
      <c r="D20" s="42"/>
      <c r="E20" s="116"/>
    </row>
    <row r="21" spans="1:5">
      <c r="A21" s="44"/>
      <c r="B21" s="51"/>
      <c r="C21" s="42"/>
      <c r="D21" s="42"/>
      <c r="E21" s="116"/>
    </row>
    <row r="22" spans="1:5">
      <c r="A22" s="178" t="s">
        <v>204</v>
      </c>
      <c r="B22" s="179"/>
      <c r="C22" s="112" t="s">
        <v>123</v>
      </c>
      <c r="D22" s="112" t="s">
        <v>123</v>
      </c>
      <c r="E22" s="116"/>
    </row>
    <row r="24" spans="1:5" ht="24" customHeight="1">
      <c r="A24" s="182" t="s">
        <v>260</v>
      </c>
      <c r="B24" s="182"/>
      <c r="C24" s="182"/>
      <c r="D24" s="182"/>
      <c r="E24" s="182"/>
    </row>
    <row r="25" spans="1:5" ht="34.5" customHeight="1">
      <c r="A25" s="112" t="s">
        <v>194</v>
      </c>
      <c r="B25" s="113" t="s">
        <v>208</v>
      </c>
      <c r="C25" s="113" t="s">
        <v>248</v>
      </c>
      <c r="D25" s="113" t="s">
        <v>249</v>
      </c>
      <c r="E25" s="113" t="s">
        <v>257</v>
      </c>
    </row>
    <row r="26" spans="1:5">
      <c r="A26" s="41">
        <v>1</v>
      </c>
      <c r="B26" s="41">
        <v>2</v>
      </c>
      <c r="C26" s="41">
        <v>3</v>
      </c>
      <c r="D26" s="41">
        <v>4</v>
      </c>
      <c r="E26" s="41">
        <v>5</v>
      </c>
    </row>
    <row r="27" spans="1:5">
      <c r="A27" s="44">
        <v>1</v>
      </c>
      <c r="B27" s="36" t="s">
        <v>261</v>
      </c>
      <c r="C27" s="127">
        <v>23000</v>
      </c>
      <c r="D27" s="122">
        <v>0.2</v>
      </c>
      <c r="E27" s="120">
        <v>4600</v>
      </c>
    </row>
    <row r="28" spans="1:5">
      <c r="A28" s="44">
        <v>2</v>
      </c>
      <c r="B28" s="36" t="s">
        <v>523</v>
      </c>
      <c r="C28" s="116"/>
      <c r="D28" s="42"/>
      <c r="E28" s="120">
        <v>3994</v>
      </c>
    </row>
    <row r="29" spans="1:5">
      <c r="A29" s="44">
        <v>3</v>
      </c>
      <c r="B29" s="51" t="s">
        <v>524</v>
      </c>
      <c r="C29" s="116"/>
      <c r="D29" s="42"/>
      <c r="E29" s="120">
        <v>2000</v>
      </c>
    </row>
    <row r="30" spans="1:5">
      <c r="A30" s="178" t="s">
        <v>204</v>
      </c>
      <c r="B30" s="179"/>
      <c r="C30" s="112" t="s">
        <v>123</v>
      </c>
      <c r="D30" s="112" t="s">
        <v>123</v>
      </c>
      <c r="E30" s="120">
        <f>SUM(E27+E28+E29)</f>
        <v>10594</v>
      </c>
    </row>
  </sheetData>
  <mergeCells count="9">
    <mergeCell ref="A22:B22"/>
    <mergeCell ref="A24:E24"/>
    <mergeCell ref="A30:B30"/>
    <mergeCell ref="A1:E1"/>
    <mergeCell ref="A2:B2"/>
    <mergeCell ref="A4:B4"/>
    <mergeCell ref="A14:B14"/>
    <mergeCell ref="A6:E6"/>
    <mergeCell ref="A16:E16"/>
  </mergeCells>
  <pageMargins left="0.7" right="0.7" top="0.75" bottom="0.75" header="0.3" footer="0.3"/>
  <pageSetup paperSize="9" scale="8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zoomScale="115" zoomScaleNormal="115" workbookViewId="0">
      <selection sqref="A1:E1"/>
    </sheetView>
  </sheetViews>
  <sheetFormatPr defaultColWidth="9.33203125" defaultRowHeight="14.25"/>
  <cols>
    <col min="1" max="1" width="9.33203125" style="40"/>
    <col min="2" max="2" width="41.1640625" style="40" customWidth="1"/>
    <col min="3" max="3" width="25" style="40" customWidth="1"/>
    <col min="4" max="4" width="21.1640625" style="40" customWidth="1"/>
    <col min="5" max="5" width="17.1640625" style="40" customWidth="1"/>
    <col min="6" max="16384" width="9.33203125" style="40"/>
  </cols>
  <sheetData>
    <row r="1" spans="1:5" ht="24" customHeight="1">
      <c r="A1" s="181" t="s">
        <v>262</v>
      </c>
      <c r="B1" s="181"/>
      <c r="C1" s="181"/>
      <c r="D1" s="181"/>
      <c r="E1" s="181"/>
    </row>
    <row r="2" spans="1:5" ht="20.25" customHeight="1">
      <c r="A2" s="180" t="s">
        <v>207</v>
      </c>
      <c r="B2" s="180"/>
      <c r="C2" s="43"/>
      <c r="D2" s="43"/>
      <c r="E2" s="43"/>
    </row>
    <row r="4" spans="1:5" ht="20.25" customHeight="1">
      <c r="A4" s="180" t="s">
        <v>206</v>
      </c>
      <c r="B4" s="180"/>
      <c r="C4" s="47"/>
      <c r="D4" s="43"/>
      <c r="E4" s="43"/>
    </row>
    <row r="6" spans="1:5" ht="56.25" customHeight="1">
      <c r="A6" s="48" t="s">
        <v>194</v>
      </c>
      <c r="B6" s="35" t="s">
        <v>21</v>
      </c>
      <c r="C6" s="35" t="s">
        <v>244</v>
      </c>
      <c r="D6" s="35" t="s">
        <v>245</v>
      </c>
      <c r="E6" s="35" t="s">
        <v>246</v>
      </c>
    </row>
    <row r="7" spans="1:5">
      <c r="A7" s="41">
        <v>1</v>
      </c>
      <c r="B7" s="41">
        <v>2</v>
      </c>
      <c r="C7" s="41">
        <v>3</v>
      </c>
      <c r="D7" s="41">
        <v>4</v>
      </c>
      <c r="E7" s="41">
        <v>5</v>
      </c>
    </row>
    <row r="8" spans="1:5" ht="21" customHeight="1">
      <c r="A8" s="44"/>
      <c r="B8" s="45"/>
      <c r="C8" s="42"/>
      <c r="D8" s="42"/>
      <c r="E8" s="42"/>
    </row>
    <row r="9" spans="1:5" ht="21" customHeight="1">
      <c r="A9" s="44"/>
      <c r="B9" s="51"/>
      <c r="C9" s="42"/>
      <c r="D9" s="42"/>
      <c r="E9" s="42"/>
    </row>
    <row r="10" spans="1:5" ht="21" customHeight="1">
      <c r="A10" s="44"/>
      <c r="B10" s="45"/>
      <c r="C10" s="42"/>
      <c r="D10" s="42"/>
      <c r="E10" s="42"/>
    </row>
    <row r="11" spans="1:5">
      <c r="A11" s="178" t="s">
        <v>204</v>
      </c>
      <c r="B11" s="179"/>
      <c r="C11" s="48" t="s">
        <v>123</v>
      </c>
      <c r="D11" s="48" t="s">
        <v>123</v>
      </c>
      <c r="E11" s="42"/>
    </row>
  </sheetData>
  <mergeCells count="4">
    <mergeCell ref="A1:E1"/>
    <mergeCell ref="A2:B2"/>
    <mergeCell ref="A4:B4"/>
    <mergeCell ref="A11:B11"/>
  </mergeCells>
  <pageMargins left="0.7" right="0.7" top="0.75" bottom="0.75" header="0.3" footer="0.3"/>
  <pageSetup paperSize="9" scale="8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zoomScale="115" zoomScaleNormal="115" workbookViewId="0">
      <selection sqref="A1:E1"/>
    </sheetView>
  </sheetViews>
  <sheetFormatPr defaultColWidth="9.33203125" defaultRowHeight="14.25"/>
  <cols>
    <col min="1" max="1" width="9.33203125" style="40"/>
    <col min="2" max="2" width="41.1640625" style="40" customWidth="1"/>
    <col min="3" max="3" width="25" style="40" customWidth="1"/>
    <col min="4" max="4" width="21.1640625" style="40" customWidth="1"/>
    <col min="5" max="5" width="17.1640625" style="40" customWidth="1"/>
    <col min="6" max="16384" width="9.33203125" style="40"/>
  </cols>
  <sheetData>
    <row r="1" spans="1:5" ht="24" customHeight="1">
      <c r="A1" s="181" t="s">
        <v>263</v>
      </c>
      <c r="B1" s="181"/>
      <c r="C1" s="181"/>
      <c r="D1" s="181"/>
      <c r="E1" s="181"/>
    </row>
    <row r="2" spans="1:5" ht="20.25" customHeight="1">
      <c r="A2" s="180" t="s">
        <v>207</v>
      </c>
      <c r="B2" s="180"/>
      <c r="C2" s="43"/>
      <c r="D2" s="43"/>
      <c r="E2" s="43"/>
    </row>
    <row r="4" spans="1:5" ht="20.25" customHeight="1">
      <c r="A4" s="180" t="s">
        <v>206</v>
      </c>
      <c r="B4" s="180"/>
      <c r="C4" s="47"/>
      <c r="D4" s="43"/>
      <c r="E4" s="43"/>
    </row>
    <row r="6" spans="1:5" ht="56.25" customHeight="1">
      <c r="A6" s="48" t="s">
        <v>194</v>
      </c>
      <c r="B6" s="35" t="s">
        <v>21</v>
      </c>
      <c r="C6" s="35" t="s">
        <v>244</v>
      </c>
      <c r="D6" s="35" t="s">
        <v>245</v>
      </c>
      <c r="E6" s="35" t="s">
        <v>246</v>
      </c>
    </row>
    <row r="7" spans="1:5">
      <c r="A7" s="41">
        <v>1</v>
      </c>
      <c r="B7" s="41">
        <v>2</v>
      </c>
      <c r="C7" s="41">
        <v>3</v>
      </c>
      <c r="D7" s="41">
        <v>4</v>
      </c>
      <c r="E7" s="41">
        <v>5</v>
      </c>
    </row>
    <row r="8" spans="1:5" ht="21" customHeight="1">
      <c r="A8" s="44">
        <v>1</v>
      </c>
      <c r="B8" s="45"/>
      <c r="C8" s="42"/>
      <c r="D8" s="42"/>
      <c r="E8" s="42"/>
    </row>
    <row r="9" spans="1:5" ht="21" customHeight="1">
      <c r="A9" s="44"/>
      <c r="B9" s="51"/>
      <c r="C9" s="42"/>
      <c r="D9" s="42"/>
      <c r="E9" s="42"/>
    </row>
    <row r="10" spans="1:5" ht="21" customHeight="1">
      <c r="A10" s="44"/>
      <c r="B10" s="45"/>
      <c r="C10" s="42"/>
      <c r="D10" s="42"/>
      <c r="E10" s="42"/>
    </row>
    <row r="11" spans="1:5">
      <c r="A11" s="178" t="s">
        <v>204</v>
      </c>
      <c r="B11" s="179"/>
      <c r="C11" s="48" t="s">
        <v>123</v>
      </c>
      <c r="D11" s="48" t="s">
        <v>123</v>
      </c>
      <c r="E11" s="42"/>
    </row>
  </sheetData>
  <mergeCells count="4">
    <mergeCell ref="A1:E1"/>
    <mergeCell ref="A2:B2"/>
    <mergeCell ref="A4:B4"/>
    <mergeCell ref="A11:B11"/>
  </mergeCells>
  <pageMargins left="0.7" right="0.7" top="0.75" bottom="0.75" header="0.3" footer="0.3"/>
  <pageSetup paperSize="9" scale="8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zoomScale="115" zoomScaleNormal="115" zoomScaleSheetLayoutView="145" workbookViewId="0">
      <selection activeCell="H16" sqref="H16"/>
    </sheetView>
  </sheetViews>
  <sheetFormatPr defaultColWidth="9.33203125" defaultRowHeight="14.25"/>
  <cols>
    <col min="1" max="1" width="9.33203125" style="40"/>
    <col min="2" max="2" width="41.1640625" style="40" customWidth="1"/>
    <col min="3" max="6" width="20.1640625" style="40" customWidth="1"/>
    <col min="7" max="16384" width="9.33203125" style="40"/>
  </cols>
  <sheetData>
    <row r="1" spans="1:6" ht="24" customHeight="1">
      <c r="A1" s="181" t="s">
        <v>264</v>
      </c>
      <c r="B1" s="181"/>
      <c r="C1" s="181"/>
      <c r="D1" s="181"/>
      <c r="E1" s="181"/>
      <c r="F1" s="181"/>
    </row>
    <row r="2" spans="1:6" ht="20.25" customHeight="1">
      <c r="A2" s="180" t="s">
        <v>207</v>
      </c>
      <c r="B2" s="180"/>
      <c r="C2" s="114">
        <v>211</v>
      </c>
      <c r="D2" s="43"/>
      <c r="E2" s="43"/>
      <c r="F2" s="43"/>
    </row>
    <row r="4" spans="1:6" ht="20.25" customHeight="1">
      <c r="A4" s="180" t="s">
        <v>206</v>
      </c>
      <c r="B4" s="180"/>
      <c r="C4" s="47" t="s">
        <v>439</v>
      </c>
      <c r="D4" s="43"/>
      <c r="E4" s="43"/>
      <c r="F4" s="43"/>
    </row>
    <row r="6" spans="1:6" ht="20.25" customHeight="1">
      <c r="A6" s="182" t="s">
        <v>271</v>
      </c>
      <c r="B6" s="182"/>
      <c r="C6" s="182"/>
      <c r="D6" s="182"/>
      <c r="E6" s="182"/>
      <c r="F6" s="182"/>
    </row>
    <row r="7" spans="1:6" ht="56.25" customHeight="1">
      <c r="A7" s="112" t="s">
        <v>194</v>
      </c>
      <c r="B7" s="113" t="s">
        <v>208</v>
      </c>
      <c r="C7" s="113" t="s">
        <v>265</v>
      </c>
      <c r="D7" s="113" t="s">
        <v>266</v>
      </c>
      <c r="E7" s="113" t="s">
        <v>267</v>
      </c>
      <c r="F7" s="113" t="s">
        <v>213</v>
      </c>
    </row>
    <row r="8" spans="1:6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</row>
    <row r="9" spans="1:6" ht="21" customHeight="1">
      <c r="A9" s="44"/>
      <c r="B9" s="52" t="s">
        <v>268</v>
      </c>
      <c r="C9" s="142">
        <v>1</v>
      </c>
      <c r="D9" s="142">
        <v>12</v>
      </c>
      <c r="E9" s="116">
        <v>949.01</v>
      </c>
      <c r="F9" s="116">
        <f>SUM(C9*D9*E9)</f>
        <v>11388.119999999999</v>
      </c>
    </row>
    <row r="10" spans="1:6" ht="45.75" customHeight="1">
      <c r="A10" s="44"/>
      <c r="B10" s="52" t="s">
        <v>269</v>
      </c>
      <c r="C10" s="142">
        <v>1</v>
      </c>
      <c r="D10" s="142">
        <v>12</v>
      </c>
      <c r="E10" s="116">
        <v>166.66</v>
      </c>
      <c r="F10" s="116">
        <f t="shared" ref="F10" si="0">SUM(C10*D10*E10)</f>
        <v>1999.92</v>
      </c>
    </row>
    <row r="11" spans="1:6" ht="21" customHeight="1">
      <c r="A11" s="44"/>
      <c r="B11" s="52" t="s">
        <v>270</v>
      </c>
      <c r="C11" s="142"/>
      <c r="D11" s="142"/>
      <c r="E11" s="116"/>
      <c r="F11" s="116"/>
    </row>
    <row r="12" spans="1:6" ht="21" customHeight="1">
      <c r="A12" s="44"/>
      <c r="B12" s="52" t="s">
        <v>458</v>
      </c>
      <c r="C12" s="142"/>
      <c r="D12" s="142"/>
      <c r="E12" s="116"/>
      <c r="F12" s="116"/>
    </row>
    <row r="13" spans="1:6">
      <c r="A13" s="178" t="s">
        <v>204</v>
      </c>
      <c r="B13" s="179"/>
      <c r="C13" s="144" t="s">
        <v>123</v>
      </c>
      <c r="D13" s="144" t="s">
        <v>123</v>
      </c>
      <c r="E13" s="127" t="s">
        <v>123</v>
      </c>
      <c r="F13" s="116">
        <f>SUM(F9:F12)</f>
        <v>13388.039999999999</v>
      </c>
    </row>
  </sheetData>
  <mergeCells count="5">
    <mergeCell ref="A2:B2"/>
    <mergeCell ref="A4:B4"/>
    <mergeCell ref="A13:B13"/>
    <mergeCell ref="A1:F1"/>
    <mergeCell ref="A6:F6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abSelected="1" zoomScale="115" zoomScaleNormal="115" zoomScaleSheetLayoutView="115" workbookViewId="0">
      <selection activeCell="G2" sqref="G2:G6"/>
    </sheetView>
  </sheetViews>
  <sheetFormatPr defaultColWidth="9.33203125" defaultRowHeight="12.75"/>
  <cols>
    <col min="1" max="1" width="52.5" style="1" customWidth="1"/>
    <col min="2" max="2" width="16" style="1" customWidth="1"/>
    <col min="3" max="3" width="22" style="1" customWidth="1"/>
    <col min="4" max="4" width="15" style="1" customWidth="1"/>
    <col min="5" max="5" width="16.83203125" style="1" customWidth="1"/>
    <col min="6" max="6" width="8.33203125" style="1" customWidth="1"/>
    <col min="7" max="7" width="38" style="1" customWidth="1"/>
    <col min="8" max="16384" width="9.33203125" style="1"/>
  </cols>
  <sheetData>
    <row r="1" spans="1:7" ht="14.25">
      <c r="A1" s="2" t="s">
        <v>0</v>
      </c>
      <c r="B1" s="2"/>
      <c r="C1" s="2"/>
      <c r="D1" s="2"/>
      <c r="E1" s="2"/>
      <c r="F1" s="2"/>
      <c r="G1" s="2"/>
    </row>
    <row r="2" spans="1:7" ht="14.45" customHeight="1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133" t="s">
        <v>1</v>
      </c>
    </row>
    <row r="3" spans="1:7" ht="24.95" customHeight="1">
      <c r="A3" s="3" t="s">
        <v>0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134"/>
    </row>
    <row r="4" spans="1:7" ht="10.5" customHeight="1">
      <c r="A4" s="3"/>
      <c r="B4" s="3"/>
      <c r="C4" s="3"/>
      <c r="D4" s="3"/>
      <c r="E4" s="3"/>
      <c r="F4" s="3"/>
      <c r="G4" s="4" t="s">
        <v>63</v>
      </c>
    </row>
    <row r="5" spans="1:7" ht="42" customHeight="1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133" t="s">
        <v>537</v>
      </c>
    </row>
    <row r="6" spans="1:7" ht="14.45" customHeight="1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133" t="s">
        <v>538</v>
      </c>
    </row>
    <row r="7" spans="1:7" ht="14.45" customHeight="1">
      <c r="A7" s="3" t="s">
        <v>0</v>
      </c>
      <c r="B7" s="153" t="s">
        <v>2</v>
      </c>
      <c r="C7" s="153"/>
      <c r="D7" s="153"/>
      <c r="E7" s="153"/>
      <c r="F7" s="3" t="s">
        <v>0</v>
      </c>
      <c r="G7" s="3" t="s">
        <v>0</v>
      </c>
    </row>
    <row r="8" spans="1:7" ht="5.25" customHeight="1">
      <c r="A8" s="3" t="s">
        <v>0</v>
      </c>
      <c r="B8" s="153" t="s">
        <v>0</v>
      </c>
      <c r="C8" s="153"/>
      <c r="D8" s="153"/>
      <c r="E8" s="153"/>
      <c r="F8" s="3" t="s">
        <v>0</v>
      </c>
      <c r="G8" s="3" t="s">
        <v>0</v>
      </c>
    </row>
    <row r="9" spans="1:7" ht="14.45" customHeight="1">
      <c r="A9" s="3" t="s">
        <v>0</v>
      </c>
      <c r="B9" s="153" t="s">
        <v>401</v>
      </c>
      <c r="C9" s="153"/>
      <c r="D9" s="153"/>
      <c r="E9" s="153"/>
      <c r="F9" s="3" t="s">
        <v>0</v>
      </c>
      <c r="G9" s="3" t="s">
        <v>0</v>
      </c>
    </row>
    <row r="10" spans="1:7" ht="42" customHeight="1">
      <c r="A10" s="3" t="s">
        <v>0</v>
      </c>
      <c r="B10" s="153"/>
      <c r="C10" s="153"/>
      <c r="D10" s="153"/>
      <c r="E10" s="153"/>
      <c r="F10" s="3" t="s">
        <v>0</v>
      </c>
      <c r="G10" s="3" t="s">
        <v>0</v>
      </c>
    </row>
    <row r="11" spans="1:7" ht="12.75" customHeight="1">
      <c r="A11" s="3" t="s">
        <v>0</v>
      </c>
      <c r="B11" s="153" t="s">
        <v>64</v>
      </c>
      <c r="C11" s="153"/>
      <c r="D11" s="153"/>
      <c r="E11" s="153"/>
      <c r="F11" s="3" t="s">
        <v>0</v>
      </c>
      <c r="G11" s="3" t="s">
        <v>0</v>
      </c>
    </row>
    <row r="12" spans="1:7" ht="18.2" customHeight="1">
      <c r="A12" s="3" t="s">
        <v>0</v>
      </c>
      <c r="B12" s="154" t="s">
        <v>0</v>
      </c>
      <c r="C12" s="154"/>
      <c r="D12" s="154"/>
      <c r="E12" s="154"/>
      <c r="F12" s="3" t="s">
        <v>0</v>
      </c>
      <c r="G12" s="3" t="s">
        <v>0</v>
      </c>
    </row>
    <row r="13" spans="1:7" ht="12.75" customHeight="1">
      <c r="A13" s="3" t="s">
        <v>0</v>
      </c>
      <c r="B13" s="154" t="s">
        <v>532</v>
      </c>
      <c r="C13" s="154"/>
      <c r="D13" s="154"/>
      <c r="E13" s="154"/>
      <c r="F13" s="3" t="s">
        <v>0</v>
      </c>
      <c r="G13" s="3" t="s">
        <v>0</v>
      </c>
    </row>
    <row r="14" spans="1:7" ht="21.6" customHeight="1">
      <c r="A14" s="3" t="s">
        <v>0</v>
      </c>
      <c r="B14" s="154" t="s">
        <v>0</v>
      </c>
      <c r="C14" s="154"/>
      <c r="D14" s="154"/>
      <c r="E14" s="3" t="s">
        <v>0</v>
      </c>
      <c r="F14" s="3" t="s">
        <v>0</v>
      </c>
      <c r="G14" s="3" t="s">
        <v>0</v>
      </c>
    </row>
    <row r="15" spans="1:7" ht="28.9" customHeight="1">
      <c r="A15" s="3" t="s">
        <v>3</v>
      </c>
      <c r="B15" s="155" t="s">
        <v>401</v>
      </c>
      <c r="C15" s="155"/>
      <c r="D15" s="155"/>
      <c r="E15" s="155"/>
      <c r="F15" s="155"/>
      <c r="G15" s="155"/>
    </row>
    <row r="16" spans="1:7" ht="41.25" customHeight="1">
      <c r="A16" s="3" t="s">
        <v>66</v>
      </c>
      <c r="B16" s="156" t="s">
        <v>67</v>
      </c>
      <c r="C16" s="156"/>
      <c r="D16" s="156"/>
      <c r="E16" s="156"/>
      <c r="F16" s="156"/>
      <c r="G16" s="156"/>
    </row>
    <row r="17" spans="1:7" ht="21" customHeight="1">
      <c r="A17" s="3" t="s">
        <v>4</v>
      </c>
      <c r="B17" s="155" t="s">
        <v>402</v>
      </c>
      <c r="C17" s="155"/>
      <c r="D17" s="155"/>
      <c r="E17" s="155"/>
      <c r="F17" s="155"/>
      <c r="G17" s="155"/>
    </row>
    <row r="18" spans="1:7" ht="21.6" customHeight="1">
      <c r="A18" s="3"/>
      <c r="B18" s="157" t="s">
        <v>0</v>
      </c>
      <c r="C18" s="157"/>
      <c r="D18" s="157"/>
      <c r="E18" s="157"/>
      <c r="F18" s="157"/>
      <c r="G18" s="157"/>
    </row>
    <row r="19" spans="1:7" ht="28.9" customHeight="1">
      <c r="A19" s="3" t="s">
        <v>5</v>
      </c>
      <c r="B19" s="156" t="s">
        <v>65</v>
      </c>
      <c r="C19" s="156"/>
      <c r="D19" s="99">
        <v>3227004358</v>
      </c>
      <c r="E19" s="157" t="s">
        <v>6</v>
      </c>
      <c r="F19" s="157"/>
      <c r="G19" s="99">
        <v>325301001</v>
      </c>
    </row>
    <row r="20" spans="1:7" ht="21.6" customHeight="1">
      <c r="A20" s="3" t="s">
        <v>0</v>
      </c>
      <c r="B20" s="157" t="s">
        <v>0</v>
      </c>
      <c r="C20" s="157"/>
      <c r="D20" s="3" t="s">
        <v>0</v>
      </c>
      <c r="E20" s="157" t="s">
        <v>0</v>
      </c>
      <c r="F20" s="157"/>
      <c r="G20" s="3" t="s">
        <v>0</v>
      </c>
    </row>
    <row r="21" spans="1:7" ht="24" customHeight="1">
      <c r="A21" s="3" t="s">
        <v>7</v>
      </c>
      <c r="B21" s="156" t="s">
        <v>403</v>
      </c>
      <c r="C21" s="156"/>
      <c r="D21" s="156"/>
      <c r="E21" s="156"/>
      <c r="F21" s="156"/>
      <c r="G21" s="156"/>
    </row>
    <row r="22" spans="1:7" ht="21.6" customHeight="1">
      <c r="A22" s="3" t="s">
        <v>0</v>
      </c>
      <c r="B22" s="157" t="s">
        <v>0</v>
      </c>
      <c r="C22" s="157"/>
      <c r="D22" s="157"/>
      <c r="E22" s="157"/>
      <c r="F22" s="157"/>
      <c r="G22" s="157"/>
    </row>
    <row r="23" spans="1:7" ht="14.45" customHeight="1">
      <c r="A23" s="3" t="s">
        <v>8</v>
      </c>
      <c r="B23" s="5" t="s">
        <v>9</v>
      </c>
      <c r="C23" s="3" t="s">
        <v>0</v>
      </c>
      <c r="D23" s="3" t="s">
        <v>0</v>
      </c>
      <c r="E23" s="3" t="s">
        <v>10</v>
      </c>
      <c r="F23" s="5" t="s">
        <v>11</v>
      </c>
      <c r="G23" s="3" t="s">
        <v>0</v>
      </c>
    </row>
  </sheetData>
  <mergeCells count="17">
    <mergeCell ref="B22:G22"/>
    <mergeCell ref="B17:G17"/>
    <mergeCell ref="B18:G18"/>
    <mergeCell ref="B19:C19"/>
    <mergeCell ref="E19:F19"/>
    <mergeCell ref="B20:C20"/>
    <mergeCell ref="E20:F20"/>
    <mergeCell ref="B13:E13"/>
    <mergeCell ref="B14:D14"/>
    <mergeCell ref="B15:G15"/>
    <mergeCell ref="B16:G16"/>
    <mergeCell ref="B21:G21"/>
    <mergeCell ref="B7:E7"/>
    <mergeCell ref="B8:E8"/>
    <mergeCell ref="B11:E11"/>
    <mergeCell ref="B9:E10"/>
    <mergeCell ref="B12:E12"/>
  </mergeCells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zoomScale="115" zoomScaleNormal="115" workbookViewId="0">
      <selection activeCell="D9" sqref="D9:E11"/>
    </sheetView>
  </sheetViews>
  <sheetFormatPr defaultColWidth="9.33203125" defaultRowHeight="14.25"/>
  <cols>
    <col min="1" max="1" width="9.33203125" style="40"/>
    <col min="2" max="2" width="41.1640625" style="40" customWidth="1"/>
    <col min="3" max="5" width="20.1640625" style="40" customWidth="1"/>
    <col min="6" max="16384" width="9.33203125" style="40"/>
  </cols>
  <sheetData>
    <row r="1" spans="1:5" ht="24" customHeight="1">
      <c r="A1" s="181" t="s">
        <v>264</v>
      </c>
      <c r="B1" s="181"/>
      <c r="C1" s="181"/>
      <c r="D1" s="181"/>
      <c r="E1" s="181"/>
    </row>
    <row r="2" spans="1:5" ht="20.25" customHeight="1">
      <c r="A2" s="180" t="s">
        <v>207</v>
      </c>
      <c r="B2" s="180"/>
      <c r="C2" s="114">
        <v>222</v>
      </c>
      <c r="D2" s="43"/>
      <c r="E2" s="43"/>
    </row>
    <row r="4" spans="1:5" ht="20.25" customHeight="1">
      <c r="A4" s="180" t="s">
        <v>206</v>
      </c>
      <c r="B4" s="180"/>
      <c r="C4" s="47" t="s">
        <v>439</v>
      </c>
      <c r="D4" s="43"/>
      <c r="E4" s="43"/>
    </row>
    <row r="6" spans="1:5" ht="20.25" customHeight="1">
      <c r="A6" s="182" t="s">
        <v>272</v>
      </c>
      <c r="B6" s="182"/>
      <c r="C6" s="182"/>
      <c r="D6" s="182"/>
      <c r="E6" s="182"/>
    </row>
    <row r="7" spans="1:5" ht="56.25" customHeight="1">
      <c r="A7" s="112" t="s">
        <v>194</v>
      </c>
      <c r="B7" s="113" t="s">
        <v>208</v>
      </c>
      <c r="C7" s="113" t="s">
        <v>275</v>
      </c>
      <c r="D7" s="113" t="s">
        <v>276</v>
      </c>
      <c r="E7" s="113" t="s">
        <v>277</v>
      </c>
    </row>
    <row r="8" spans="1:5">
      <c r="A8" s="41">
        <v>1</v>
      </c>
      <c r="B8" s="41">
        <v>2</v>
      </c>
      <c r="C8" s="41">
        <v>3</v>
      </c>
      <c r="D8" s="41">
        <v>4</v>
      </c>
      <c r="E8" s="41">
        <v>5</v>
      </c>
    </row>
    <row r="9" spans="1:5" ht="34.5" customHeight="1">
      <c r="A9" s="44"/>
      <c r="B9" s="52" t="s">
        <v>273</v>
      </c>
      <c r="C9" s="115">
        <v>1</v>
      </c>
      <c r="D9" s="116">
        <v>24000</v>
      </c>
      <c r="E9" s="116">
        <v>24000</v>
      </c>
    </row>
    <row r="10" spans="1:5" ht="45.75" customHeight="1">
      <c r="A10" s="44"/>
      <c r="B10" s="52" t="s">
        <v>274</v>
      </c>
      <c r="C10" s="42"/>
      <c r="D10" s="116"/>
      <c r="E10" s="116"/>
    </row>
    <row r="11" spans="1:5" ht="21" customHeight="1">
      <c r="A11" s="44"/>
      <c r="B11" s="52" t="s">
        <v>69</v>
      </c>
      <c r="C11" s="42"/>
      <c r="D11" s="116"/>
      <c r="E11" s="116"/>
    </row>
    <row r="12" spans="1:5">
      <c r="A12" s="178" t="s">
        <v>204</v>
      </c>
      <c r="B12" s="179"/>
      <c r="C12" s="112" t="s">
        <v>123</v>
      </c>
      <c r="D12" s="112" t="s">
        <v>123</v>
      </c>
      <c r="E12" s="112" t="s">
        <v>123</v>
      </c>
    </row>
  </sheetData>
  <mergeCells count="5">
    <mergeCell ref="A1:E1"/>
    <mergeCell ref="A2:B2"/>
    <mergeCell ref="A4:B4"/>
    <mergeCell ref="A6:E6"/>
    <mergeCell ref="A12:B12"/>
  </mergeCells>
  <pageMargins left="0.7" right="0.7" top="0.75" bottom="0.75" header="0.3" footer="0.3"/>
  <pageSetup paperSize="9" scale="8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zoomScale="115" zoomScaleNormal="115" workbookViewId="0">
      <selection activeCell="I14" sqref="I14"/>
    </sheetView>
  </sheetViews>
  <sheetFormatPr defaultColWidth="9.33203125" defaultRowHeight="14.25"/>
  <cols>
    <col min="1" max="1" width="9.33203125" style="40"/>
    <col min="2" max="2" width="41.1640625" style="40" customWidth="1"/>
    <col min="3" max="5" width="20.1640625" style="40" customWidth="1"/>
    <col min="6" max="6" width="19.33203125" style="40" customWidth="1"/>
    <col min="7" max="16384" width="9.33203125" style="40"/>
  </cols>
  <sheetData>
    <row r="1" spans="1:6" ht="24" customHeight="1">
      <c r="A1" s="181" t="s">
        <v>264</v>
      </c>
      <c r="B1" s="181"/>
      <c r="C1" s="181"/>
      <c r="D1" s="181"/>
      <c r="E1" s="181"/>
      <c r="F1" s="181"/>
    </row>
    <row r="2" spans="1:6" ht="20.25" customHeight="1">
      <c r="A2" s="180" t="s">
        <v>207</v>
      </c>
      <c r="B2" s="180"/>
      <c r="C2" s="145">
        <v>223</v>
      </c>
      <c r="D2" s="43"/>
      <c r="E2" s="43"/>
      <c r="F2" s="43"/>
    </row>
    <row r="4" spans="1:6" ht="20.25" customHeight="1">
      <c r="A4" s="180" t="s">
        <v>206</v>
      </c>
      <c r="B4" s="180"/>
      <c r="C4" s="47" t="s">
        <v>439</v>
      </c>
      <c r="D4" s="43"/>
      <c r="E4" s="43"/>
      <c r="F4" s="43"/>
    </row>
    <row r="6" spans="1:6" ht="20.25" customHeight="1">
      <c r="A6" s="182" t="s">
        <v>287</v>
      </c>
      <c r="B6" s="182"/>
      <c r="C6" s="182"/>
      <c r="D6" s="182"/>
      <c r="E6" s="182"/>
      <c r="F6" s="182"/>
    </row>
    <row r="7" spans="1:6" ht="56.25" customHeight="1">
      <c r="A7" s="112" t="s">
        <v>194</v>
      </c>
      <c r="B7" s="113" t="s">
        <v>21</v>
      </c>
      <c r="C7" s="113" t="s">
        <v>278</v>
      </c>
      <c r="D7" s="113" t="s">
        <v>279</v>
      </c>
      <c r="E7" s="113" t="s">
        <v>280</v>
      </c>
      <c r="F7" s="113" t="s">
        <v>281</v>
      </c>
    </row>
    <row r="8" spans="1:6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</row>
    <row r="9" spans="1:6" ht="22.5" customHeight="1">
      <c r="A9" s="49"/>
      <c r="B9" s="53" t="s">
        <v>282</v>
      </c>
      <c r="C9" s="119">
        <v>92728.88</v>
      </c>
      <c r="D9" s="119">
        <v>7.7</v>
      </c>
      <c r="E9" s="124">
        <v>1.05</v>
      </c>
      <c r="F9" s="119">
        <f>SUM(C9*D9*E9)</f>
        <v>749712.9948000001</v>
      </c>
    </row>
    <row r="10" spans="1:6" ht="21" customHeight="1">
      <c r="A10" s="44"/>
      <c r="B10" s="52" t="s">
        <v>69</v>
      </c>
      <c r="C10" s="120"/>
      <c r="D10" s="120"/>
      <c r="E10" s="42"/>
      <c r="F10" s="119"/>
    </row>
    <row r="11" spans="1:6" ht="21" customHeight="1">
      <c r="A11" s="44"/>
      <c r="B11" s="53" t="s">
        <v>283</v>
      </c>
      <c r="C11" s="119">
        <v>733.99159999999995</v>
      </c>
      <c r="D11" s="119">
        <v>2306.1999999999998</v>
      </c>
      <c r="E11" s="124">
        <v>1.05</v>
      </c>
      <c r="F11" s="119">
        <f t="shared" ref="F11" si="0">SUM(C11*D11*E11)</f>
        <v>1777367.9993159997</v>
      </c>
    </row>
    <row r="12" spans="1:6" ht="21" customHeight="1">
      <c r="A12" s="44"/>
      <c r="B12" s="52" t="s">
        <v>69</v>
      </c>
      <c r="C12" s="120"/>
      <c r="D12" s="120"/>
      <c r="E12" s="42"/>
      <c r="F12" s="119"/>
    </row>
    <row r="13" spans="1:6" ht="21" customHeight="1">
      <c r="A13" s="44"/>
      <c r="B13" s="53" t="s">
        <v>284</v>
      </c>
      <c r="C13" s="119"/>
      <c r="D13" s="119"/>
      <c r="E13" s="124"/>
      <c r="F13" s="119"/>
    </row>
    <row r="14" spans="1:6" ht="21" customHeight="1">
      <c r="A14" s="44"/>
      <c r="B14" s="52" t="s">
        <v>69</v>
      </c>
      <c r="C14" s="120"/>
      <c r="D14" s="120"/>
      <c r="E14" s="42"/>
      <c r="F14" s="120"/>
    </row>
    <row r="15" spans="1:6" ht="21" customHeight="1">
      <c r="A15" s="44"/>
      <c r="B15" s="53" t="s">
        <v>285</v>
      </c>
      <c r="C15" s="119">
        <v>1800</v>
      </c>
      <c r="D15" s="119">
        <v>25.57</v>
      </c>
      <c r="E15" s="124">
        <v>1.05</v>
      </c>
      <c r="F15" s="119">
        <f t="shared" ref="F15" si="1">SUM(C15*D15*E15)</f>
        <v>48327.3</v>
      </c>
    </row>
    <row r="16" spans="1:6" ht="21" customHeight="1">
      <c r="A16" s="44"/>
      <c r="B16" s="52" t="s">
        <v>69</v>
      </c>
      <c r="C16" s="120"/>
      <c r="D16" s="120"/>
      <c r="E16" s="42"/>
      <c r="F16" s="120"/>
    </row>
    <row r="17" spans="1:6" ht="21" customHeight="1">
      <c r="A17" s="44"/>
      <c r="B17" s="53" t="s">
        <v>286</v>
      </c>
      <c r="C17" s="119">
        <v>1800</v>
      </c>
      <c r="D17" s="119">
        <v>25.12</v>
      </c>
      <c r="E17" s="124">
        <v>1.05</v>
      </c>
      <c r="F17" s="119">
        <f t="shared" ref="F17" si="2">SUM(C17*D17*E17)</f>
        <v>47476.800000000003</v>
      </c>
    </row>
    <row r="18" spans="1:6" ht="21" customHeight="1">
      <c r="A18" s="44"/>
      <c r="B18" s="52" t="s">
        <v>69</v>
      </c>
      <c r="C18" s="120"/>
      <c r="D18" s="120"/>
      <c r="E18" s="42"/>
      <c r="F18" s="117"/>
    </row>
    <row r="19" spans="1:6">
      <c r="A19" s="178" t="s">
        <v>204</v>
      </c>
      <c r="B19" s="179"/>
      <c r="C19" s="125" t="s">
        <v>123</v>
      </c>
      <c r="D19" s="125" t="s">
        <v>123</v>
      </c>
      <c r="E19" s="112" t="s">
        <v>123</v>
      </c>
      <c r="F19" s="125">
        <f>SUM(F17+F15+F13+F11+F9)</f>
        <v>2622885.094116</v>
      </c>
    </row>
  </sheetData>
  <mergeCells count="5">
    <mergeCell ref="A2:B2"/>
    <mergeCell ref="A4:B4"/>
    <mergeCell ref="A19:B19"/>
    <mergeCell ref="A1:F1"/>
    <mergeCell ref="A6:F6"/>
  </mergeCells>
  <pageMargins left="0.7" right="0.7" top="0.75" bottom="0.75" header="0.3" footer="0.3"/>
  <pageSetup paperSize="9" scale="7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zoomScale="115" zoomScaleNormal="115" workbookViewId="0">
      <selection sqref="A1:E1"/>
    </sheetView>
  </sheetViews>
  <sheetFormatPr defaultColWidth="9.33203125" defaultRowHeight="14.25"/>
  <cols>
    <col min="1" max="1" width="9.33203125" style="40"/>
    <col min="2" max="2" width="41.1640625" style="40" customWidth="1"/>
    <col min="3" max="5" width="20.1640625" style="40" customWidth="1"/>
    <col min="6" max="16384" width="9.33203125" style="40"/>
  </cols>
  <sheetData>
    <row r="1" spans="1:5" ht="24" customHeight="1">
      <c r="A1" s="181" t="s">
        <v>264</v>
      </c>
      <c r="B1" s="181"/>
      <c r="C1" s="181"/>
      <c r="D1" s="181"/>
      <c r="E1" s="181"/>
    </row>
    <row r="2" spans="1:5" ht="20.25" customHeight="1">
      <c r="A2" s="180" t="s">
        <v>207</v>
      </c>
      <c r="B2" s="180"/>
      <c r="C2" s="43"/>
      <c r="D2" s="43"/>
      <c r="E2" s="43"/>
    </row>
    <row r="4" spans="1:5" ht="20.25" customHeight="1">
      <c r="A4" s="180" t="s">
        <v>206</v>
      </c>
      <c r="B4" s="180"/>
      <c r="C4" s="47"/>
      <c r="D4" s="43"/>
      <c r="E4" s="43"/>
    </row>
    <row r="6" spans="1:5" ht="20.25" customHeight="1">
      <c r="A6" s="182" t="s">
        <v>304</v>
      </c>
      <c r="B6" s="182"/>
      <c r="C6" s="182"/>
      <c r="D6" s="182"/>
      <c r="E6" s="182"/>
    </row>
    <row r="7" spans="1:5" ht="56.25" customHeight="1">
      <c r="A7" s="48" t="s">
        <v>194</v>
      </c>
      <c r="B7" s="35" t="s">
        <v>21</v>
      </c>
      <c r="C7" s="35" t="s">
        <v>288</v>
      </c>
      <c r="D7" s="35" t="s">
        <v>289</v>
      </c>
      <c r="E7" s="35" t="s">
        <v>290</v>
      </c>
    </row>
    <row r="8" spans="1:5">
      <c r="A8" s="41">
        <v>1</v>
      </c>
      <c r="B8" s="41">
        <v>2</v>
      </c>
      <c r="C8" s="41">
        <v>3</v>
      </c>
      <c r="D8" s="41">
        <v>4</v>
      </c>
      <c r="E8" s="41">
        <v>5</v>
      </c>
    </row>
    <row r="9" spans="1:5" ht="24.75" customHeight="1">
      <c r="A9" s="44"/>
      <c r="B9" s="52" t="s">
        <v>291</v>
      </c>
      <c r="C9" s="48" t="s">
        <v>123</v>
      </c>
      <c r="D9" s="48" t="s">
        <v>123</v>
      </c>
      <c r="E9" s="42"/>
    </row>
    <row r="10" spans="1:5" ht="20.25" customHeight="1">
      <c r="A10" s="44"/>
      <c r="B10" s="52" t="s">
        <v>69</v>
      </c>
      <c r="C10" s="42"/>
      <c r="D10" s="42"/>
      <c r="E10" s="42"/>
    </row>
    <row r="11" spans="1:5" ht="20.25" customHeight="1">
      <c r="A11" s="44"/>
      <c r="B11" s="52" t="s">
        <v>292</v>
      </c>
      <c r="C11" s="48" t="s">
        <v>123</v>
      </c>
      <c r="D11" s="48" t="s">
        <v>123</v>
      </c>
      <c r="E11" s="42"/>
    </row>
    <row r="12" spans="1:5" ht="21" customHeight="1">
      <c r="A12" s="44"/>
      <c r="B12" s="52" t="s">
        <v>69</v>
      </c>
      <c r="C12" s="42"/>
      <c r="D12" s="42"/>
      <c r="E12" s="42"/>
    </row>
    <row r="13" spans="1:5">
      <c r="A13" s="178" t="s">
        <v>204</v>
      </c>
      <c r="B13" s="179"/>
      <c r="C13" s="48" t="s">
        <v>123</v>
      </c>
      <c r="D13" s="48" t="s">
        <v>123</v>
      </c>
      <c r="E13" s="48"/>
    </row>
  </sheetData>
  <mergeCells count="5">
    <mergeCell ref="A1:E1"/>
    <mergeCell ref="A2:B2"/>
    <mergeCell ref="A4:B4"/>
    <mergeCell ref="A6:E6"/>
    <mergeCell ref="A13:B13"/>
  </mergeCells>
  <pageMargins left="0.7" right="0.7" top="0.75" bottom="0.75" header="0.3" footer="0.3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topLeftCell="A4" zoomScale="115" zoomScaleNormal="115" workbookViewId="0">
      <selection activeCell="H13" sqref="H13"/>
    </sheetView>
  </sheetViews>
  <sheetFormatPr defaultColWidth="9.33203125" defaultRowHeight="14.25"/>
  <cols>
    <col min="1" max="1" width="9.33203125" style="40"/>
    <col min="2" max="2" width="41.1640625" style="40" customWidth="1"/>
    <col min="3" max="5" width="20.1640625" style="40" customWidth="1"/>
    <col min="6" max="16384" width="9.33203125" style="40"/>
  </cols>
  <sheetData>
    <row r="1" spans="1:5" ht="24" customHeight="1">
      <c r="A1" s="181" t="s">
        <v>264</v>
      </c>
      <c r="B1" s="181"/>
      <c r="C1" s="181"/>
      <c r="D1" s="181"/>
      <c r="E1" s="181"/>
    </row>
    <row r="2" spans="1:5" ht="20.25" customHeight="1">
      <c r="A2" s="180" t="s">
        <v>207</v>
      </c>
      <c r="B2" s="180"/>
      <c r="C2" s="114">
        <v>225</v>
      </c>
      <c r="D2" s="43"/>
      <c r="E2" s="43"/>
    </row>
    <row r="4" spans="1:5" ht="20.25" customHeight="1">
      <c r="A4" s="180" t="s">
        <v>206</v>
      </c>
      <c r="B4" s="180"/>
      <c r="C4" s="47" t="s">
        <v>439</v>
      </c>
      <c r="D4" s="43"/>
      <c r="E4" s="43"/>
    </row>
    <row r="6" spans="1:5" ht="20.25" customHeight="1">
      <c r="A6" s="182" t="s">
        <v>305</v>
      </c>
      <c r="B6" s="182"/>
      <c r="C6" s="182"/>
      <c r="D6" s="182"/>
      <c r="E6" s="182"/>
    </row>
    <row r="7" spans="1:5" ht="56.25" customHeight="1">
      <c r="A7" s="112" t="s">
        <v>194</v>
      </c>
      <c r="B7" s="113" t="s">
        <v>208</v>
      </c>
      <c r="C7" s="113" t="s">
        <v>293</v>
      </c>
      <c r="D7" s="113" t="s">
        <v>294</v>
      </c>
      <c r="E7" s="113" t="s">
        <v>295</v>
      </c>
    </row>
    <row r="8" spans="1:5">
      <c r="A8" s="41">
        <v>1</v>
      </c>
      <c r="B8" s="41">
        <v>2</v>
      </c>
      <c r="C8" s="41">
        <v>3</v>
      </c>
      <c r="D8" s="41">
        <v>4</v>
      </c>
      <c r="E8" s="41">
        <v>5</v>
      </c>
    </row>
    <row r="9" spans="1:5" ht="32.25" customHeight="1">
      <c r="A9" s="54" t="s">
        <v>32</v>
      </c>
      <c r="B9" s="52" t="s">
        <v>296</v>
      </c>
      <c r="C9" s="130" t="s">
        <v>123</v>
      </c>
      <c r="D9" s="130" t="s">
        <v>123</v>
      </c>
      <c r="E9" s="146">
        <f>SUM(E10+E11+E12+E13+E14+E15+E16+E17)</f>
        <v>50334</v>
      </c>
    </row>
    <row r="10" spans="1:5" ht="20.25" customHeight="1">
      <c r="A10" s="52"/>
      <c r="B10" s="45" t="s">
        <v>459</v>
      </c>
      <c r="C10" s="54" t="s">
        <v>32</v>
      </c>
      <c r="D10" s="54" t="s">
        <v>478</v>
      </c>
      <c r="E10" s="140" t="s">
        <v>479</v>
      </c>
    </row>
    <row r="11" spans="1:5" ht="32.25" customHeight="1">
      <c r="A11" s="52"/>
      <c r="B11" s="45" t="s">
        <v>460</v>
      </c>
      <c r="C11" s="54"/>
      <c r="D11" s="54"/>
      <c r="E11" s="140"/>
    </row>
    <row r="12" spans="1:5" ht="33.75" customHeight="1">
      <c r="A12" s="52"/>
      <c r="B12" s="45" t="s">
        <v>297</v>
      </c>
      <c r="C12" s="54" t="s">
        <v>32</v>
      </c>
      <c r="D12" s="54" t="s">
        <v>166</v>
      </c>
      <c r="E12" s="140" t="s">
        <v>480</v>
      </c>
    </row>
    <row r="13" spans="1:5" ht="20.25" customHeight="1">
      <c r="A13" s="54"/>
      <c r="B13" s="52" t="s">
        <v>464</v>
      </c>
      <c r="C13" s="130"/>
      <c r="D13" s="126">
        <v>12</v>
      </c>
      <c r="E13" s="148" t="s">
        <v>481</v>
      </c>
    </row>
    <row r="14" spans="1:5" ht="27" customHeight="1">
      <c r="A14" s="54"/>
      <c r="B14" s="52" t="s">
        <v>465</v>
      </c>
      <c r="C14" s="130"/>
      <c r="D14" s="126">
        <v>7</v>
      </c>
      <c r="E14" s="148" t="s">
        <v>482</v>
      </c>
    </row>
    <row r="15" spans="1:5" ht="21" customHeight="1">
      <c r="A15" s="54"/>
      <c r="B15" s="45" t="s">
        <v>467</v>
      </c>
      <c r="C15" s="130"/>
      <c r="D15" s="126">
        <v>1</v>
      </c>
      <c r="E15" s="148" t="s">
        <v>468</v>
      </c>
    </row>
    <row r="16" spans="1:5" ht="47.25" customHeight="1">
      <c r="A16" s="52"/>
      <c r="B16" s="45" t="s">
        <v>298</v>
      </c>
      <c r="C16" s="54"/>
      <c r="D16" s="54"/>
      <c r="E16" s="140"/>
    </row>
    <row r="17" spans="1:5" ht="20.25" customHeight="1">
      <c r="A17" s="52"/>
      <c r="B17" s="45" t="s">
        <v>461</v>
      </c>
      <c r="C17" s="54" t="s">
        <v>32</v>
      </c>
      <c r="D17" s="54" t="s">
        <v>462</v>
      </c>
      <c r="E17" s="140" t="s">
        <v>463</v>
      </c>
    </row>
    <row r="18" spans="1:5" ht="30" customHeight="1">
      <c r="A18" s="54" t="s">
        <v>33</v>
      </c>
      <c r="B18" s="45" t="s">
        <v>299</v>
      </c>
      <c r="C18" s="130" t="s">
        <v>123</v>
      </c>
      <c r="D18" s="130" t="s">
        <v>123</v>
      </c>
      <c r="E18" s="146">
        <f>SUM(E19+E20+E21)</f>
        <v>0</v>
      </c>
    </row>
    <row r="19" spans="1:5" ht="20.25" customHeight="1">
      <c r="A19" s="54"/>
      <c r="B19" s="52"/>
      <c r="C19" s="130"/>
      <c r="D19" s="126"/>
      <c r="E19" s="148"/>
    </row>
    <row r="20" spans="1:5" ht="27" customHeight="1">
      <c r="A20" s="54"/>
      <c r="B20" s="52"/>
      <c r="C20" s="130"/>
      <c r="D20" s="126"/>
      <c r="E20" s="148"/>
    </row>
    <row r="21" spans="1:5" ht="21" customHeight="1">
      <c r="A21" s="54"/>
      <c r="B21" s="45"/>
      <c r="C21" s="130"/>
      <c r="D21" s="126"/>
      <c r="E21" s="148"/>
    </row>
    <row r="22" spans="1:5" ht="32.25" customHeight="1">
      <c r="A22" s="54"/>
      <c r="B22" s="45"/>
      <c r="C22" s="130"/>
      <c r="D22" s="130"/>
      <c r="E22" s="148"/>
    </row>
    <row r="23" spans="1:5" ht="21" customHeight="1">
      <c r="A23" s="54"/>
      <c r="B23" s="45"/>
      <c r="C23" s="130"/>
      <c r="D23" s="130"/>
      <c r="E23" s="148"/>
    </row>
    <row r="24" spans="1:5">
      <c r="A24" s="52"/>
      <c r="B24" s="45" t="s">
        <v>69</v>
      </c>
      <c r="C24" s="54"/>
      <c r="D24" s="54"/>
      <c r="E24" s="140"/>
    </row>
    <row r="25" spans="1:5" ht="28.5">
      <c r="A25" s="54" t="s">
        <v>34</v>
      </c>
      <c r="B25" s="52" t="s">
        <v>300</v>
      </c>
      <c r="C25" s="130" t="s">
        <v>123</v>
      </c>
      <c r="D25" s="130" t="s">
        <v>123</v>
      </c>
      <c r="E25" s="147">
        <f>SUM(E26+E27+E28+E29+E30)</f>
        <v>1492709</v>
      </c>
    </row>
    <row r="26" spans="1:5">
      <c r="A26" s="54"/>
      <c r="B26" s="52" t="s">
        <v>469</v>
      </c>
      <c r="C26" s="130"/>
      <c r="D26" s="130"/>
      <c r="E26" s="140" t="s">
        <v>470</v>
      </c>
    </row>
    <row r="27" spans="1:5">
      <c r="A27" s="54"/>
      <c r="B27" s="52" t="s">
        <v>485</v>
      </c>
      <c r="C27" s="130"/>
      <c r="D27" s="130"/>
      <c r="E27" s="140" t="s">
        <v>486</v>
      </c>
    </row>
    <row r="28" spans="1:5">
      <c r="A28" s="54"/>
      <c r="B28" s="52" t="s">
        <v>471</v>
      </c>
      <c r="C28" s="130"/>
      <c r="D28" s="130"/>
      <c r="E28" s="140" t="s">
        <v>487</v>
      </c>
    </row>
    <row r="29" spans="1:5">
      <c r="A29" s="54"/>
      <c r="B29" s="52" t="s">
        <v>483</v>
      </c>
      <c r="C29" s="130"/>
      <c r="D29" s="130"/>
      <c r="E29" s="140" t="s">
        <v>484</v>
      </c>
    </row>
    <row r="30" spans="1:5">
      <c r="A30" s="54"/>
      <c r="B30" s="45" t="s">
        <v>472</v>
      </c>
      <c r="C30" s="54"/>
      <c r="D30" s="54"/>
      <c r="E30" s="140" t="s">
        <v>473</v>
      </c>
    </row>
    <row r="31" spans="1:5" ht="28.5">
      <c r="A31" s="54" t="s">
        <v>35</v>
      </c>
      <c r="B31" s="52" t="s">
        <v>301</v>
      </c>
      <c r="C31" s="130" t="s">
        <v>123</v>
      </c>
      <c r="D31" s="130" t="s">
        <v>123</v>
      </c>
      <c r="E31" s="146">
        <f>SUM(E32+E33+E34)</f>
        <v>45178</v>
      </c>
    </row>
    <row r="32" spans="1:5" ht="28.5">
      <c r="A32" s="54"/>
      <c r="B32" s="52" t="s">
        <v>474</v>
      </c>
      <c r="C32" s="130"/>
      <c r="D32" s="126">
        <v>12</v>
      </c>
      <c r="E32" s="148" t="s">
        <v>466</v>
      </c>
    </row>
    <row r="33" spans="1:5" ht="28.5">
      <c r="A33" s="54"/>
      <c r="B33" s="52" t="s">
        <v>475</v>
      </c>
      <c r="C33" s="130"/>
      <c r="D33" s="126">
        <v>12</v>
      </c>
      <c r="E33" s="148" t="s">
        <v>476</v>
      </c>
    </row>
    <row r="34" spans="1:5">
      <c r="A34" s="54"/>
      <c r="B34" s="45" t="s">
        <v>477</v>
      </c>
      <c r="C34" s="54"/>
      <c r="D34" s="54"/>
      <c r="E34" s="140" t="s">
        <v>488</v>
      </c>
    </row>
    <row r="35" spans="1:5">
      <c r="A35" s="178" t="s">
        <v>204</v>
      </c>
      <c r="B35" s="179"/>
      <c r="C35" s="130" t="s">
        <v>123</v>
      </c>
      <c r="D35" s="130" t="s">
        <v>123</v>
      </c>
      <c r="E35" s="125">
        <f>SUM(E31+E25+E18+E9)</f>
        <v>1588221</v>
      </c>
    </row>
  </sheetData>
  <mergeCells count="5">
    <mergeCell ref="A35:B35"/>
    <mergeCell ref="A1:E1"/>
    <mergeCell ref="A2:B2"/>
    <mergeCell ref="A4:B4"/>
    <mergeCell ref="A6:E6"/>
  </mergeCells>
  <pageMargins left="0.7" right="0.7" top="0.75" bottom="0.75" header="0.3" footer="0.3"/>
  <pageSetup paperSize="9" scale="8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zoomScale="115" zoomScaleNormal="115" workbookViewId="0">
      <selection activeCell="G17" sqref="G17"/>
    </sheetView>
  </sheetViews>
  <sheetFormatPr defaultColWidth="9.33203125" defaultRowHeight="14.25"/>
  <cols>
    <col min="1" max="1" width="9.33203125" style="40"/>
    <col min="2" max="2" width="41.1640625" style="40" customWidth="1"/>
    <col min="3" max="4" width="20.1640625" style="40" customWidth="1"/>
    <col min="5" max="16384" width="9.33203125" style="40"/>
  </cols>
  <sheetData>
    <row r="1" spans="1:4" ht="24" customHeight="1">
      <c r="A1" s="181" t="s">
        <v>264</v>
      </c>
      <c r="B1" s="181"/>
      <c r="C1" s="181"/>
      <c r="D1" s="181"/>
    </row>
    <row r="2" spans="1:4" ht="20.25" customHeight="1">
      <c r="A2" s="180" t="s">
        <v>207</v>
      </c>
      <c r="B2" s="180"/>
      <c r="C2" s="114">
        <v>226</v>
      </c>
      <c r="D2" s="43"/>
    </row>
    <row r="4" spans="1:4" ht="20.25" customHeight="1">
      <c r="A4" s="180" t="s">
        <v>206</v>
      </c>
      <c r="B4" s="180"/>
      <c r="C4" s="47" t="s">
        <v>439</v>
      </c>
      <c r="D4" s="43" t="s">
        <v>527</v>
      </c>
    </row>
    <row r="6" spans="1:4" ht="20.25" customHeight="1">
      <c r="A6" s="182" t="s">
        <v>306</v>
      </c>
      <c r="B6" s="182"/>
      <c r="C6" s="182"/>
      <c r="D6" s="182"/>
    </row>
    <row r="7" spans="1:4" ht="56.25" customHeight="1">
      <c r="A7" s="112" t="s">
        <v>194</v>
      </c>
      <c r="B7" s="113" t="s">
        <v>208</v>
      </c>
      <c r="C7" s="113" t="s">
        <v>302</v>
      </c>
      <c r="D7" s="113" t="s">
        <v>303</v>
      </c>
    </row>
    <row r="8" spans="1:4">
      <c r="A8" s="41">
        <v>1</v>
      </c>
      <c r="B8" s="41">
        <v>2</v>
      </c>
      <c r="C8" s="41">
        <v>3</v>
      </c>
      <c r="D8" s="41">
        <v>4</v>
      </c>
    </row>
    <row r="9" spans="1:4" ht="20.25" customHeight="1">
      <c r="A9" s="54"/>
      <c r="B9" s="52" t="s">
        <v>489</v>
      </c>
      <c r="C9" s="144">
        <v>1</v>
      </c>
      <c r="D9" s="125">
        <v>1680</v>
      </c>
    </row>
    <row r="10" spans="1:4" ht="20.25" customHeight="1">
      <c r="A10" s="52"/>
      <c r="B10" s="45" t="s">
        <v>490</v>
      </c>
      <c r="C10" s="140" t="s">
        <v>35</v>
      </c>
      <c r="D10" s="140" t="s">
        <v>502</v>
      </c>
    </row>
    <row r="11" spans="1:4" ht="20.25" customHeight="1">
      <c r="A11" s="52"/>
      <c r="B11" s="45" t="s">
        <v>491</v>
      </c>
      <c r="C11" s="140" t="s">
        <v>39</v>
      </c>
      <c r="D11" s="140" t="s">
        <v>503</v>
      </c>
    </row>
    <row r="12" spans="1:4" ht="20.25" customHeight="1">
      <c r="A12" s="128"/>
      <c r="B12" s="45" t="s">
        <v>504</v>
      </c>
      <c r="C12" s="140"/>
      <c r="D12" s="140" t="s">
        <v>505</v>
      </c>
    </row>
    <row r="13" spans="1:4" ht="28.5">
      <c r="A13" s="128"/>
      <c r="B13" s="45" t="s">
        <v>492</v>
      </c>
      <c r="C13" s="140" t="s">
        <v>32</v>
      </c>
      <c r="D13" s="140" t="s">
        <v>493</v>
      </c>
    </row>
    <row r="14" spans="1:4" ht="28.5">
      <c r="A14" s="52"/>
      <c r="B14" s="129" t="s">
        <v>494</v>
      </c>
      <c r="C14" s="140" t="s">
        <v>32</v>
      </c>
      <c r="D14" s="140" t="s">
        <v>506</v>
      </c>
    </row>
    <row r="15" spans="1:4">
      <c r="A15" s="52"/>
      <c r="B15" s="129" t="s">
        <v>495</v>
      </c>
      <c r="C15" s="140" t="s">
        <v>32</v>
      </c>
      <c r="D15" s="140" t="s">
        <v>507</v>
      </c>
    </row>
    <row r="16" spans="1:4">
      <c r="A16" s="52"/>
      <c r="B16" s="129" t="s">
        <v>496</v>
      </c>
      <c r="C16" s="140" t="s">
        <v>32</v>
      </c>
      <c r="D16" s="140" t="s">
        <v>508</v>
      </c>
    </row>
    <row r="17" spans="1:4">
      <c r="A17" s="52"/>
      <c r="B17" s="129" t="s">
        <v>528</v>
      </c>
      <c r="C17" s="140" t="s">
        <v>32</v>
      </c>
      <c r="D17" s="140" t="s">
        <v>529</v>
      </c>
    </row>
    <row r="18" spans="1:4">
      <c r="A18" s="52"/>
      <c r="B18" s="129" t="s">
        <v>511</v>
      </c>
      <c r="C18" s="140" t="s">
        <v>32</v>
      </c>
      <c r="D18" s="140" t="s">
        <v>512</v>
      </c>
    </row>
    <row r="19" spans="1:4">
      <c r="A19" s="52"/>
      <c r="B19" s="129" t="s">
        <v>497</v>
      </c>
      <c r="C19" s="140" t="s">
        <v>32</v>
      </c>
      <c r="D19" s="140" t="s">
        <v>498</v>
      </c>
    </row>
    <row r="20" spans="1:4">
      <c r="A20" s="52"/>
      <c r="B20" s="129" t="s">
        <v>499</v>
      </c>
      <c r="C20" s="140" t="s">
        <v>32</v>
      </c>
      <c r="D20" s="140" t="s">
        <v>509</v>
      </c>
    </row>
    <row r="21" spans="1:4">
      <c r="A21" s="52"/>
      <c r="B21" s="129" t="s">
        <v>500</v>
      </c>
      <c r="C21" s="140" t="s">
        <v>32</v>
      </c>
      <c r="D21" s="140" t="s">
        <v>510</v>
      </c>
    </row>
    <row r="22" spans="1:4">
      <c r="A22" s="52"/>
      <c r="B22" s="129" t="s">
        <v>501</v>
      </c>
      <c r="C22" s="140" t="s">
        <v>32</v>
      </c>
      <c r="D22" s="140" t="s">
        <v>513</v>
      </c>
    </row>
    <row r="23" spans="1:4" ht="28.5">
      <c r="A23" s="52"/>
      <c r="B23" s="129" t="s">
        <v>514</v>
      </c>
      <c r="C23" s="140" t="s">
        <v>32</v>
      </c>
      <c r="D23" s="140" t="s">
        <v>515</v>
      </c>
    </row>
    <row r="24" spans="1:4">
      <c r="A24" s="52"/>
      <c r="B24" s="129"/>
      <c r="C24" s="140"/>
      <c r="D24" s="140"/>
    </row>
    <row r="25" spans="1:4">
      <c r="A25" s="178" t="s">
        <v>204</v>
      </c>
      <c r="B25" s="179"/>
      <c r="C25" s="125" t="s">
        <v>123</v>
      </c>
      <c r="D25" s="125">
        <v>5447823</v>
      </c>
    </row>
  </sheetData>
  <mergeCells count="5">
    <mergeCell ref="A25:B25"/>
    <mergeCell ref="A1:D1"/>
    <mergeCell ref="A2:B2"/>
    <mergeCell ref="A4:B4"/>
    <mergeCell ref="A6:D6"/>
  </mergeCells>
  <pageMargins left="0.7" right="0.7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zoomScale="115" zoomScaleNormal="115" workbookViewId="0">
      <selection sqref="A1:E1"/>
    </sheetView>
  </sheetViews>
  <sheetFormatPr defaultColWidth="9.33203125" defaultRowHeight="14.25"/>
  <cols>
    <col min="1" max="1" width="9.33203125" style="40"/>
    <col min="2" max="2" width="41.1640625" style="40" customWidth="1"/>
    <col min="3" max="5" width="20.1640625" style="40" customWidth="1"/>
    <col min="6" max="16384" width="9.33203125" style="40"/>
  </cols>
  <sheetData>
    <row r="1" spans="1:5" ht="24" customHeight="1">
      <c r="A1" s="181" t="s">
        <v>264</v>
      </c>
      <c r="B1" s="181"/>
      <c r="C1" s="181"/>
      <c r="D1" s="181"/>
      <c r="E1" s="181"/>
    </row>
    <row r="2" spans="1:5" ht="20.25" customHeight="1">
      <c r="A2" s="180" t="s">
        <v>207</v>
      </c>
      <c r="B2" s="180"/>
      <c r="C2" s="43"/>
      <c r="D2" s="43"/>
      <c r="E2" s="43"/>
    </row>
    <row r="4" spans="1:5" ht="20.25" customHeight="1">
      <c r="A4" s="180" t="s">
        <v>206</v>
      </c>
      <c r="B4" s="180"/>
      <c r="C4" s="47"/>
      <c r="D4" s="43"/>
      <c r="E4" s="43"/>
    </row>
    <row r="6" spans="1:5" ht="20.25" customHeight="1">
      <c r="A6" s="182" t="s">
        <v>308</v>
      </c>
      <c r="B6" s="182"/>
      <c r="C6" s="182"/>
      <c r="D6" s="182"/>
      <c r="E6" s="182"/>
    </row>
    <row r="7" spans="1:5" ht="56.25" customHeight="1">
      <c r="A7" s="48" t="s">
        <v>194</v>
      </c>
      <c r="B7" s="35" t="s">
        <v>208</v>
      </c>
      <c r="C7" s="35" t="s">
        <v>288</v>
      </c>
      <c r="D7" s="35" t="s">
        <v>307</v>
      </c>
      <c r="E7" s="35" t="s">
        <v>277</v>
      </c>
    </row>
    <row r="8" spans="1:5">
      <c r="A8" s="41">
        <v>1</v>
      </c>
      <c r="B8" s="41">
        <v>2</v>
      </c>
      <c r="C8" s="41">
        <v>3</v>
      </c>
      <c r="D8" s="41">
        <v>4</v>
      </c>
      <c r="E8" s="41">
        <v>5</v>
      </c>
    </row>
    <row r="9" spans="1:5" ht="20.25" customHeight="1">
      <c r="A9" s="54"/>
      <c r="B9" s="52" t="s">
        <v>69</v>
      </c>
      <c r="C9" s="48"/>
      <c r="D9" s="48"/>
      <c r="E9" s="48"/>
    </row>
    <row r="10" spans="1:5" ht="20.25" customHeight="1">
      <c r="A10" s="52"/>
      <c r="B10" s="45"/>
      <c r="C10" s="52"/>
      <c r="D10" s="52"/>
      <c r="E10" s="52"/>
    </row>
    <row r="11" spans="1:5" ht="20.25" customHeight="1">
      <c r="A11" s="52"/>
      <c r="B11" s="45"/>
      <c r="C11" s="52"/>
      <c r="D11" s="52"/>
      <c r="E11" s="52"/>
    </row>
    <row r="12" spans="1:5">
      <c r="A12" s="178" t="s">
        <v>204</v>
      </c>
      <c r="B12" s="179"/>
      <c r="C12" s="48" t="s">
        <v>123</v>
      </c>
      <c r="D12" s="48" t="s">
        <v>123</v>
      </c>
      <c r="E12" s="48"/>
    </row>
  </sheetData>
  <mergeCells count="5">
    <mergeCell ref="A2:B2"/>
    <mergeCell ref="A4:B4"/>
    <mergeCell ref="A12:B12"/>
    <mergeCell ref="A1:E1"/>
    <mergeCell ref="A6:E6"/>
  </mergeCells>
  <pageMargins left="0.7" right="0.7" top="0.75" bottom="0.75" header="0.3" footer="0.3"/>
  <pageSetup paperSize="9" scale="8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zoomScale="115" zoomScaleNormal="115" workbookViewId="0">
      <selection activeCell="F9" sqref="F9:F18"/>
    </sheetView>
  </sheetViews>
  <sheetFormatPr defaultColWidth="9.33203125" defaultRowHeight="14.25"/>
  <cols>
    <col min="1" max="1" width="9.33203125" style="40"/>
    <col min="2" max="2" width="41.1640625" style="40" customWidth="1"/>
    <col min="3" max="3" width="21.1640625" style="40" customWidth="1"/>
    <col min="4" max="6" width="20.1640625" style="40" customWidth="1"/>
    <col min="7" max="16384" width="9.33203125" style="40"/>
  </cols>
  <sheetData>
    <row r="1" spans="1:6" ht="24" customHeight="1">
      <c r="A1" s="181" t="s">
        <v>264</v>
      </c>
      <c r="B1" s="181"/>
      <c r="C1" s="181"/>
      <c r="D1" s="181"/>
      <c r="E1" s="181"/>
      <c r="F1" s="181"/>
    </row>
    <row r="2" spans="1:6" ht="20.25" customHeight="1">
      <c r="A2" s="180" t="s">
        <v>207</v>
      </c>
      <c r="B2" s="180"/>
      <c r="C2" s="55" t="s">
        <v>516</v>
      </c>
      <c r="D2" s="43"/>
      <c r="E2" s="43"/>
      <c r="F2" s="43"/>
    </row>
    <row r="4" spans="1:6" ht="20.25" customHeight="1">
      <c r="A4" s="180" t="s">
        <v>206</v>
      </c>
      <c r="B4" s="180"/>
      <c r="C4" s="47" t="s">
        <v>439</v>
      </c>
      <c r="D4" s="43" t="s">
        <v>527</v>
      </c>
      <c r="F4" s="43"/>
    </row>
    <row r="6" spans="1:6" ht="20.25" customHeight="1">
      <c r="A6" s="182" t="s">
        <v>309</v>
      </c>
      <c r="B6" s="182"/>
      <c r="C6" s="182"/>
      <c r="D6" s="182"/>
      <c r="E6" s="182"/>
      <c r="F6" s="182"/>
    </row>
    <row r="7" spans="1:6" ht="56.25" customHeight="1">
      <c r="A7" s="112" t="s">
        <v>194</v>
      </c>
      <c r="B7" s="113" t="s">
        <v>208</v>
      </c>
      <c r="C7" s="113" t="s">
        <v>310</v>
      </c>
      <c r="D7" s="113" t="s">
        <v>288</v>
      </c>
      <c r="E7" s="113" t="s">
        <v>311</v>
      </c>
      <c r="F7" s="113" t="s">
        <v>312</v>
      </c>
    </row>
    <row r="8" spans="1:6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</row>
    <row r="9" spans="1:6" ht="20.25" customHeight="1">
      <c r="A9" s="54"/>
      <c r="B9" s="45" t="s">
        <v>531</v>
      </c>
      <c r="C9" s="52"/>
      <c r="D9" s="126"/>
      <c r="E9" s="112"/>
      <c r="F9" s="127">
        <v>350000</v>
      </c>
    </row>
    <row r="10" spans="1:6" ht="20.25" customHeight="1">
      <c r="A10" s="52"/>
      <c r="B10" s="45" t="s">
        <v>530</v>
      </c>
      <c r="C10" s="45"/>
      <c r="D10" s="126"/>
      <c r="E10" s="112"/>
      <c r="F10" s="127">
        <v>170000</v>
      </c>
    </row>
    <row r="11" spans="1:6" ht="20.25" customHeight="1">
      <c r="A11" s="52"/>
      <c r="B11" s="45" t="s">
        <v>517</v>
      </c>
      <c r="C11" s="45"/>
      <c r="D11" s="112"/>
      <c r="E11" s="112"/>
      <c r="F11" s="127">
        <v>13000</v>
      </c>
    </row>
    <row r="12" spans="1:6">
      <c r="A12" s="52"/>
      <c r="B12" s="45" t="s">
        <v>518</v>
      </c>
      <c r="C12" s="45"/>
      <c r="D12" s="112"/>
      <c r="E12" s="112"/>
      <c r="F12" s="127">
        <v>40000</v>
      </c>
    </row>
    <row r="13" spans="1:6">
      <c r="A13" s="52"/>
      <c r="B13" s="45" t="s">
        <v>519</v>
      </c>
      <c r="C13" s="45"/>
      <c r="D13" s="112"/>
      <c r="E13" s="112"/>
      <c r="F13" s="127">
        <v>25000</v>
      </c>
    </row>
    <row r="14" spans="1:6">
      <c r="A14" s="52"/>
      <c r="B14" s="45" t="s">
        <v>520</v>
      </c>
      <c r="C14" s="45"/>
      <c r="D14" s="112"/>
      <c r="E14" s="112"/>
      <c r="F14" s="127">
        <v>25000</v>
      </c>
    </row>
    <row r="15" spans="1:6">
      <c r="A15" s="52"/>
      <c r="B15" s="45" t="s">
        <v>522</v>
      </c>
      <c r="C15" s="45"/>
      <c r="D15" s="112"/>
      <c r="E15" s="112"/>
      <c r="F15" s="127">
        <v>25000</v>
      </c>
    </row>
    <row r="16" spans="1:6">
      <c r="A16" s="52"/>
      <c r="B16" s="45" t="s">
        <v>521</v>
      </c>
      <c r="C16" s="45"/>
      <c r="D16" s="112"/>
      <c r="E16" s="112"/>
      <c r="F16" s="127">
        <v>15000</v>
      </c>
    </row>
    <row r="17" spans="1:6">
      <c r="A17" s="52"/>
      <c r="B17" s="45"/>
      <c r="C17" s="45"/>
      <c r="D17" s="126"/>
      <c r="E17" s="112"/>
      <c r="F17" s="127"/>
    </row>
    <row r="18" spans="1:6">
      <c r="A18" s="178" t="s">
        <v>204</v>
      </c>
      <c r="B18" s="179"/>
      <c r="C18" s="112" t="s">
        <v>123</v>
      </c>
      <c r="D18" s="112" t="s">
        <v>123</v>
      </c>
      <c r="E18" s="112" t="s">
        <v>123</v>
      </c>
      <c r="F18" s="127">
        <f>SUM(F9+F10+F11+F12+F13+F15+F16+F17+F14)</f>
        <v>663000</v>
      </c>
    </row>
  </sheetData>
  <mergeCells count="5">
    <mergeCell ref="A18:B18"/>
    <mergeCell ref="A1:F1"/>
    <mergeCell ref="A2:B2"/>
    <mergeCell ref="A4:B4"/>
    <mergeCell ref="A6:F6"/>
  </mergeCells>
  <pageMargins left="0.7" right="0.7" top="0.75" bottom="0.75" header="0.3" footer="0.3"/>
  <pageSetup paperSize="9" scale="74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56"/>
  <sheetViews>
    <sheetView zoomScale="115" zoomScaleNormal="115" zoomScaleSheetLayoutView="100" workbookViewId="0"/>
  </sheetViews>
  <sheetFormatPr defaultColWidth="1" defaultRowHeight="12" customHeight="1"/>
  <cols>
    <col min="1" max="16384" width="1" style="56"/>
  </cols>
  <sheetData>
    <row r="1" spans="2:167" s="58" customFormat="1" ht="9" customHeight="1">
      <c r="CS1" s="58" t="s">
        <v>372</v>
      </c>
    </row>
    <row r="2" spans="2:167" s="58" customFormat="1" ht="9" customHeight="1">
      <c r="CS2" s="58" t="s">
        <v>371</v>
      </c>
    </row>
    <row r="3" spans="2:167" s="58" customFormat="1" ht="9" customHeight="1">
      <c r="CS3" s="58" t="s">
        <v>370</v>
      </c>
    </row>
    <row r="4" spans="2:167" s="58" customFormat="1" ht="9" customHeight="1">
      <c r="CS4" s="58" t="s">
        <v>369</v>
      </c>
    </row>
    <row r="5" spans="2:167" s="58" customFormat="1" ht="3" customHeight="1"/>
    <row r="6" spans="2:167" s="94" customFormat="1" ht="9" customHeight="1">
      <c r="CS6" s="94" t="s">
        <v>368</v>
      </c>
    </row>
    <row r="7" spans="2:167" s="58" customFormat="1" ht="6" customHeight="1"/>
    <row r="8" spans="2:167" s="57" customFormat="1" ht="10.5" customHeight="1">
      <c r="BP8" s="187" t="s">
        <v>367</v>
      </c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  <c r="DU8" s="187"/>
      <c r="DV8" s="187"/>
      <c r="DW8" s="187"/>
      <c r="DX8" s="187"/>
      <c r="DY8" s="187"/>
      <c r="DZ8" s="187"/>
      <c r="EA8" s="187"/>
      <c r="EB8" s="187"/>
      <c r="EC8" s="187"/>
      <c r="ED8" s="187"/>
      <c r="EE8" s="187"/>
      <c r="EF8" s="187"/>
      <c r="EG8" s="187"/>
      <c r="EH8" s="187"/>
      <c r="EI8" s="187"/>
      <c r="EJ8" s="187"/>
      <c r="EK8" s="187"/>
      <c r="EL8" s="187"/>
      <c r="EM8" s="187"/>
      <c r="EN8" s="187"/>
      <c r="EO8" s="187"/>
      <c r="EP8" s="187"/>
      <c r="EQ8" s="187"/>
      <c r="ER8" s="187"/>
      <c r="ES8" s="187"/>
      <c r="ET8" s="187"/>
      <c r="EU8" s="187"/>
      <c r="EV8" s="187"/>
      <c r="EW8" s="187"/>
      <c r="EX8" s="187"/>
      <c r="EY8" s="187"/>
      <c r="EZ8" s="187"/>
      <c r="FA8" s="187"/>
      <c r="FB8" s="187"/>
      <c r="FC8" s="187"/>
      <c r="FD8" s="187"/>
      <c r="FE8" s="187"/>
      <c r="FF8" s="187"/>
      <c r="FG8" s="187"/>
      <c r="FH8" s="187"/>
      <c r="FI8" s="187"/>
      <c r="FJ8" s="187"/>
      <c r="FK8" s="187"/>
    </row>
    <row r="9" spans="2:167" s="57" customFormat="1" ht="10.5" customHeight="1"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88"/>
      <c r="DC9" s="188"/>
      <c r="DD9" s="188"/>
      <c r="DE9" s="188"/>
      <c r="DF9" s="188"/>
      <c r="DG9" s="188"/>
      <c r="DH9" s="188"/>
      <c r="DI9" s="188"/>
      <c r="DJ9" s="188"/>
      <c r="DK9" s="188"/>
      <c r="DL9" s="188"/>
      <c r="DM9" s="188"/>
      <c r="DN9" s="188"/>
      <c r="DO9" s="188"/>
      <c r="DP9" s="188"/>
      <c r="DQ9" s="188"/>
      <c r="DR9" s="188"/>
      <c r="DS9" s="188"/>
      <c r="DT9" s="188"/>
      <c r="DU9" s="188"/>
      <c r="DV9" s="188"/>
      <c r="DW9" s="188"/>
      <c r="DX9" s="188"/>
      <c r="DY9" s="188"/>
      <c r="DZ9" s="188"/>
      <c r="EA9" s="188"/>
      <c r="EB9" s="188"/>
      <c r="EC9" s="188"/>
      <c r="ED9" s="188"/>
      <c r="EE9" s="188"/>
      <c r="EF9" s="188"/>
      <c r="EG9" s="188"/>
      <c r="EH9" s="188"/>
      <c r="EI9" s="188"/>
      <c r="EJ9" s="188"/>
      <c r="EK9" s="188"/>
      <c r="EL9" s="188"/>
      <c r="EM9" s="188"/>
      <c r="EN9" s="188"/>
      <c r="EO9" s="188"/>
      <c r="EP9" s="188"/>
      <c r="EQ9" s="188"/>
      <c r="ER9" s="188"/>
      <c r="ES9" s="188"/>
      <c r="ET9" s="188"/>
      <c r="EU9" s="188"/>
      <c r="EV9" s="188"/>
      <c r="EW9" s="188"/>
      <c r="EX9" s="188"/>
      <c r="EY9" s="188"/>
      <c r="EZ9" s="188"/>
      <c r="FA9" s="188"/>
      <c r="FB9" s="188"/>
      <c r="FC9" s="188"/>
      <c r="FD9" s="188"/>
      <c r="FE9" s="188"/>
      <c r="FF9" s="188"/>
      <c r="FG9" s="188"/>
      <c r="FH9" s="188"/>
      <c r="FI9" s="188"/>
      <c r="FJ9" s="188"/>
      <c r="FK9" s="188"/>
    </row>
    <row r="10" spans="2:167" s="58" customFormat="1" ht="9.75" customHeight="1">
      <c r="BP10" s="190" t="s">
        <v>366</v>
      </c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0"/>
      <c r="CB10" s="190"/>
      <c r="CC10" s="190"/>
      <c r="CD10" s="190"/>
      <c r="CE10" s="190"/>
      <c r="CF10" s="190"/>
      <c r="CG10" s="190"/>
      <c r="CH10" s="190"/>
      <c r="CI10" s="190"/>
      <c r="CJ10" s="190"/>
      <c r="CK10" s="190"/>
      <c r="CL10" s="190"/>
      <c r="CM10" s="190"/>
      <c r="CN10" s="190"/>
      <c r="CO10" s="190"/>
      <c r="CP10" s="190"/>
      <c r="CQ10" s="190"/>
      <c r="CR10" s="190"/>
      <c r="CS10" s="190"/>
      <c r="CT10" s="190"/>
      <c r="CU10" s="190"/>
      <c r="CV10" s="190"/>
      <c r="CW10" s="190"/>
      <c r="CX10" s="190"/>
      <c r="CY10" s="190"/>
      <c r="CZ10" s="190"/>
      <c r="DA10" s="190"/>
      <c r="DB10" s="190"/>
      <c r="DC10" s="190"/>
      <c r="DD10" s="190"/>
      <c r="DE10" s="190"/>
      <c r="DF10" s="190"/>
      <c r="DG10" s="190"/>
      <c r="DH10" s="190"/>
      <c r="DI10" s="190"/>
      <c r="DJ10" s="190"/>
      <c r="DK10" s="190"/>
      <c r="DL10" s="190"/>
      <c r="DM10" s="190"/>
      <c r="DN10" s="190"/>
      <c r="DO10" s="190"/>
      <c r="DP10" s="190"/>
      <c r="DQ10" s="190"/>
      <c r="DR10" s="190"/>
      <c r="DS10" s="190"/>
      <c r="DT10" s="190"/>
      <c r="DU10" s="190"/>
      <c r="DV10" s="190"/>
      <c r="DW10" s="190"/>
      <c r="DX10" s="190"/>
      <c r="DY10" s="190"/>
      <c r="DZ10" s="190"/>
      <c r="EA10" s="190"/>
      <c r="EB10" s="190"/>
      <c r="EC10" s="190"/>
      <c r="ED10" s="190"/>
      <c r="EE10" s="190"/>
      <c r="EF10" s="190"/>
      <c r="EG10" s="190"/>
      <c r="EH10" s="190"/>
      <c r="EI10" s="190"/>
      <c r="EJ10" s="190"/>
      <c r="EK10" s="190"/>
      <c r="EL10" s="190"/>
      <c r="EM10" s="190"/>
      <c r="EN10" s="190"/>
      <c r="EO10" s="190"/>
      <c r="EP10" s="190"/>
      <c r="EQ10" s="190"/>
      <c r="ER10" s="190"/>
      <c r="ES10" s="190"/>
      <c r="ET10" s="190"/>
      <c r="EU10" s="190"/>
      <c r="EV10" s="190"/>
      <c r="EW10" s="190"/>
      <c r="EX10" s="190"/>
      <c r="EY10" s="190"/>
      <c r="EZ10" s="190"/>
      <c r="FA10" s="190"/>
      <c r="FB10" s="190"/>
      <c r="FC10" s="190"/>
      <c r="FD10" s="190"/>
      <c r="FE10" s="190"/>
      <c r="FF10" s="190"/>
      <c r="FG10" s="190"/>
      <c r="FH10" s="190"/>
      <c r="FI10" s="190"/>
      <c r="FJ10" s="190"/>
      <c r="FK10" s="190"/>
    </row>
    <row r="11" spans="2:167" s="57" customFormat="1" ht="10.5" customHeight="1">
      <c r="BP11" s="188"/>
      <c r="BQ11" s="188"/>
      <c r="BR11" s="188"/>
      <c r="BS11" s="188"/>
      <c r="BT11" s="188"/>
      <c r="BU11" s="188"/>
      <c r="BV11" s="188"/>
      <c r="BW11" s="188"/>
      <c r="BX11" s="188"/>
      <c r="BY11" s="188"/>
      <c r="BZ11" s="188"/>
      <c r="CA11" s="188"/>
      <c r="CB11" s="188"/>
      <c r="CC11" s="188"/>
      <c r="CD11" s="188"/>
      <c r="CE11" s="188"/>
      <c r="CF11" s="188"/>
      <c r="CG11" s="188"/>
      <c r="CH11" s="188"/>
      <c r="CI11" s="188"/>
      <c r="CJ11" s="188"/>
      <c r="CK11" s="188"/>
      <c r="CL11" s="188"/>
      <c r="CM11" s="188"/>
      <c r="CN11" s="188"/>
      <c r="CO11" s="188"/>
      <c r="CP11" s="188"/>
      <c r="CQ11" s="188"/>
      <c r="CR11" s="188"/>
      <c r="CS11" s="188"/>
      <c r="CT11" s="188"/>
      <c r="CU11" s="188"/>
      <c r="CV11" s="188"/>
      <c r="CW11" s="188"/>
      <c r="CX11" s="188"/>
      <c r="CY11" s="188"/>
      <c r="CZ11" s="188"/>
      <c r="DA11" s="188"/>
      <c r="DB11" s="188"/>
      <c r="DC11" s="188"/>
      <c r="DD11" s="188"/>
      <c r="DE11" s="188"/>
      <c r="DF11" s="188"/>
      <c r="DG11" s="188"/>
      <c r="DH11" s="188"/>
      <c r="DI11" s="188"/>
      <c r="DJ11" s="188"/>
      <c r="DK11" s="188"/>
      <c r="DL11" s="188"/>
      <c r="DM11" s="188"/>
      <c r="DN11" s="188"/>
      <c r="DO11" s="188"/>
      <c r="DP11" s="188"/>
      <c r="DQ11" s="188"/>
      <c r="DR11" s="188"/>
      <c r="DS11" s="188"/>
      <c r="DT11" s="188"/>
      <c r="DU11" s="188"/>
      <c r="DV11" s="188"/>
      <c r="DW11" s="188"/>
      <c r="DX11" s="188"/>
      <c r="DY11" s="188"/>
      <c r="DZ11" s="188"/>
      <c r="EA11" s="188"/>
      <c r="EB11" s="188"/>
      <c r="EC11" s="188"/>
      <c r="ED11" s="188"/>
      <c r="EE11" s="188"/>
      <c r="EF11" s="188"/>
      <c r="EG11" s="188"/>
      <c r="EH11" s="188"/>
      <c r="EI11" s="188"/>
      <c r="EJ11" s="188"/>
      <c r="EK11" s="188"/>
      <c r="EL11" s="188"/>
      <c r="EM11" s="188"/>
      <c r="EN11" s="188"/>
      <c r="EO11" s="188"/>
      <c r="EP11" s="188"/>
      <c r="EQ11" s="188"/>
      <c r="ER11" s="188"/>
      <c r="ES11" s="188"/>
      <c r="ET11" s="188"/>
      <c r="EU11" s="188"/>
      <c r="EV11" s="188"/>
      <c r="EW11" s="188"/>
      <c r="EX11" s="188"/>
      <c r="EY11" s="188"/>
      <c r="EZ11" s="188"/>
      <c r="FA11" s="188"/>
      <c r="FB11" s="188"/>
      <c r="FC11" s="188"/>
      <c r="FD11" s="188"/>
      <c r="FE11" s="188"/>
      <c r="FF11" s="188"/>
      <c r="FG11" s="188"/>
      <c r="FH11" s="188"/>
      <c r="FI11" s="188"/>
      <c r="FJ11" s="188"/>
      <c r="FK11" s="188"/>
    </row>
    <row r="12" spans="2:167" s="58" customFormat="1" ht="9.75" customHeight="1">
      <c r="BP12" s="189" t="s">
        <v>365</v>
      </c>
      <c r="BQ12" s="189"/>
      <c r="BR12" s="189"/>
      <c r="BS12" s="189"/>
      <c r="BT12" s="189"/>
      <c r="BU12" s="18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  <c r="CZ12" s="189"/>
      <c r="DA12" s="189"/>
      <c r="DB12" s="189"/>
      <c r="DC12" s="189"/>
      <c r="DD12" s="189"/>
      <c r="DE12" s="189"/>
      <c r="DF12" s="189"/>
      <c r="DG12" s="189"/>
      <c r="DH12" s="189"/>
      <c r="DI12" s="189"/>
      <c r="DJ12" s="189"/>
      <c r="DK12" s="189"/>
      <c r="DL12" s="189"/>
      <c r="DM12" s="189"/>
      <c r="DN12" s="189"/>
      <c r="DO12" s="189"/>
      <c r="DP12" s="189"/>
      <c r="DQ12" s="189"/>
      <c r="DR12" s="189"/>
      <c r="DS12" s="189"/>
      <c r="DT12" s="189"/>
      <c r="DU12" s="189"/>
      <c r="DV12" s="189"/>
      <c r="DW12" s="189"/>
      <c r="DX12" s="189"/>
      <c r="DY12" s="189"/>
      <c r="DZ12" s="189"/>
      <c r="EA12" s="189"/>
      <c r="EB12" s="189"/>
      <c r="EC12" s="189"/>
      <c r="ED12" s="189"/>
      <c r="EE12" s="189"/>
      <c r="EF12" s="189"/>
      <c r="EG12" s="189"/>
      <c r="EH12" s="189"/>
      <c r="EI12" s="189"/>
      <c r="EJ12" s="189"/>
      <c r="EK12" s="189"/>
      <c r="EL12" s="189"/>
      <c r="EM12" s="189"/>
      <c r="EN12" s="189"/>
      <c r="EO12" s="189"/>
      <c r="EP12" s="189"/>
      <c r="EQ12" s="189"/>
      <c r="ER12" s="189"/>
      <c r="ES12" s="189"/>
      <c r="ET12" s="189"/>
      <c r="EU12" s="189"/>
      <c r="EV12" s="189"/>
      <c r="EW12" s="189"/>
      <c r="EX12" s="189"/>
      <c r="EY12" s="189"/>
      <c r="EZ12" s="189"/>
      <c r="FA12" s="189"/>
      <c r="FB12" s="189"/>
      <c r="FC12" s="189"/>
      <c r="FD12" s="189"/>
      <c r="FE12" s="189"/>
      <c r="FF12" s="189"/>
      <c r="FG12" s="189"/>
      <c r="FH12" s="189"/>
      <c r="FI12" s="189"/>
      <c r="FJ12" s="189"/>
      <c r="FK12" s="189"/>
    </row>
    <row r="13" spans="2:167" s="57" customFormat="1" ht="10.5" customHeight="1"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93"/>
      <c r="CM13" s="93"/>
      <c r="DT13" s="93"/>
      <c r="DU13" s="93"/>
      <c r="DV13" s="93"/>
      <c r="DW13" s="93"/>
      <c r="DX13" s="93"/>
      <c r="DY13" s="195"/>
      <c r="DZ13" s="195"/>
      <c r="EA13" s="195"/>
      <c r="EB13" s="195"/>
      <c r="EC13" s="195"/>
      <c r="ED13" s="195"/>
      <c r="EE13" s="195"/>
      <c r="EF13" s="195"/>
      <c r="EG13" s="195"/>
      <c r="EH13" s="195"/>
      <c r="EI13" s="195"/>
      <c r="EJ13" s="195"/>
      <c r="EK13" s="195"/>
      <c r="EL13" s="195"/>
      <c r="EM13" s="195"/>
      <c r="EN13" s="195"/>
      <c r="EO13" s="195"/>
      <c r="EP13" s="195"/>
      <c r="EQ13" s="195"/>
      <c r="ER13" s="195"/>
      <c r="ES13" s="195"/>
      <c r="ET13" s="195"/>
      <c r="EU13" s="195"/>
      <c r="EV13" s="195"/>
      <c r="EW13" s="195"/>
      <c r="EX13" s="195"/>
      <c r="EY13" s="195"/>
      <c r="EZ13" s="195"/>
      <c r="FA13" s="195"/>
      <c r="FB13" s="195"/>
      <c r="FC13" s="195"/>
      <c r="FD13" s="195"/>
      <c r="FE13" s="195"/>
      <c r="FF13" s="195"/>
      <c r="FG13" s="195"/>
      <c r="FH13" s="195"/>
      <c r="FI13" s="195"/>
      <c r="FJ13" s="195"/>
      <c r="FK13" s="195"/>
    </row>
    <row r="14" spans="2:167" s="58" customFormat="1" ht="9.75" customHeight="1">
      <c r="BP14" s="189" t="s">
        <v>63</v>
      </c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92"/>
      <c r="CM14" s="92"/>
      <c r="DY14" s="190" t="s">
        <v>316</v>
      </c>
      <c r="DZ14" s="190"/>
      <c r="EA14" s="190"/>
      <c r="EB14" s="190"/>
      <c r="EC14" s="190"/>
      <c r="ED14" s="190"/>
      <c r="EE14" s="190"/>
      <c r="EF14" s="190"/>
      <c r="EG14" s="190"/>
      <c r="EH14" s="190"/>
      <c r="EI14" s="190"/>
      <c r="EJ14" s="190"/>
      <c r="EK14" s="190"/>
      <c r="EL14" s="190"/>
      <c r="EM14" s="190"/>
      <c r="EN14" s="190"/>
      <c r="EO14" s="190"/>
      <c r="EP14" s="190"/>
      <c r="EQ14" s="190"/>
      <c r="ER14" s="190"/>
      <c r="ES14" s="190"/>
      <c r="ET14" s="190"/>
      <c r="EU14" s="190"/>
      <c r="EV14" s="190"/>
      <c r="EW14" s="190"/>
      <c r="EX14" s="190"/>
      <c r="EY14" s="190"/>
      <c r="EZ14" s="190"/>
      <c r="FA14" s="190"/>
      <c r="FB14" s="190"/>
      <c r="FC14" s="190"/>
      <c r="FD14" s="190"/>
      <c r="FE14" s="190"/>
      <c r="FF14" s="190"/>
      <c r="FG14" s="190"/>
      <c r="FH14" s="190"/>
      <c r="FI14" s="190"/>
      <c r="FJ14" s="190"/>
      <c r="FK14" s="190"/>
    </row>
    <row r="15" spans="2:167" s="57" customFormat="1" ht="10.5" customHeight="1">
      <c r="BP15" s="69" t="s">
        <v>314</v>
      </c>
      <c r="BQ15" s="200"/>
      <c r="BR15" s="200"/>
      <c r="BS15" s="200"/>
      <c r="BT15" s="200"/>
      <c r="BU15" s="200"/>
      <c r="BV15" s="201" t="s">
        <v>314</v>
      </c>
      <c r="BW15" s="201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4">
        <v>20</v>
      </c>
      <c r="CV15" s="204"/>
      <c r="CW15" s="204"/>
      <c r="CX15" s="204"/>
      <c r="CY15" s="202"/>
      <c r="CZ15" s="202"/>
      <c r="DA15" s="202"/>
      <c r="DB15" s="201" t="s">
        <v>313</v>
      </c>
      <c r="DC15" s="201"/>
      <c r="DD15" s="201"/>
      <c r="FK15" s="69"/>
    </row>
    <row r="16" spans="2:167" s="91" customFormat="1" ht="15" customHeight="1">
      <c r="B16" s="203" t="s">
        <v>364</v>
      </c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/>
      <c r="EH16" s="203"/>
      <c r="EI16" s="203"/>
      <c r="EJ16" s="203"/>
      <c r="EK16" s="203"/>
      <c r="EL16" s="203"/>
      <c r="EM16" s="203"/>
      <c r="EN16" s="203"/>
      <c r="EO16" s="203"/>
      <c r="EP16" s="203"/>
      <c r="EQ16" s="203"/>
      <c r="ER16" s="203"/>
      <c r="ES16" s="203"/>
      <c r="ET16" s="203"/>
      <c r="EU16" s="203"/>
      <c r="EV16" s="203"/>
      <c r="EW16" s="203"/>
      <c r="EX16" s="203"/>
    </row>
    <row r="17" spans="1:167" s="57" customFormat="1" ht="12" customHeight="1" thickBot="1">
      <c r="A17" s="90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I17" s="89" t="s">
        <v>363</v>
      </c>
      <c r="EJ17" s="199"/>
      <c r="EK17" s="199"/>
      <c r="EL17" s="199"/>
      <c r="EM17" s="199"/>
      <c r="EN17" s="88" t="s">
        <v>362</v>
      </c>
      <c r="EO17" s="88"/>
      <c r="EP17" s="88"/>
      <c r="EQ17" s="88"/>
      <c r="EZ17" s="196" t="s">
        <v>361</v>
      </c>
      <c r="FA17" s="197"/>
      <c r="FB17" s="197"/>
      <c r="FC17" s="197"/>
      <c r="FD17" s="197"/>
      <c r="FE17" s="197"/>
      <c r="FF17" s="197"/>
      <c r="FG17" s="197"/>
      <c r="FH17" s="197"/>
      <c r="FI17" s="197"/>
      <c r="FJ17" s="197"/>
      <c r="FK17" s="198"/>
    </row>
    <row r="18" spans="1:167" s="57" customFormat="1" ht="12" customHeight="1">
      <c r="EB18" s="88"/>
      <c r="EC18" s="88"/>
      <c r="ED18" s="88"/>
      <c r="EE18" s="88"/>
      <c r="EF18" s="87"/>
      <c r="EG18" s="87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1"/>
      <c r="ES18" s="71"/>
      <c r="ET18" s="71"/>
      <c r="EU18" s="71"/>
      <c r="EW18" s="70"/>
      <c r="EX18" s="71" t="s">
        <v>360</v>
      </c>
      <c r="EZ18" s="282" t="s">
        <v>359</v>
      </c>
      <c r="FA18" s="283"/>
      <c r="FB18" s="283"/>
      <c r="FC18" s="283"/>
      <c r="FD18" s="283"/>
      <c r="FE18" s="283"/>
      <c r="FF18" s="283"/>
      <c r="FG18" s="283"/>
      <c r="FH18" s="283"/>
      <c r="FI18" s="283"/>
      <c r="FJ18" s="283"/>
      <c r="FK18" s="284"/>
    </row>
    <row r="19" spans="1:167" s="57" customFormat="1" ht="10.5" customHeight="1">
      <c r="AQ19" s="69" t="s">
        <v>358</v>
      </c>
      <c r="AR19" s="200"/>
      <c r="AS19" s="200"/>
      <c r="AT19" s="200"/>
      <c r="AU19" s="200"/>
      <c r="AV19" s="200"/>
      <c r="AW19" s="201" t="s">
        <v>314</v>
      </c>
      <c r="AX19" s="201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4">
        <v>20</v>
      </c>
      <c r="BW19" s="204"/>
      <c r="BX19" s="204"/>
      <c r="BY19" s="204"/>
      <c r="BZ19" s="202"/>
      <c r="CA19" s="202"/>
      <c r="CB19" s="202"/>
      <c r="CC19" s="201" t="s">
        <v>313</v>
      </c>
      <c r="CD19" s="201"/>
      <c r="CE19" s="201"/>
      <c r="ER19" s="69"/>
      <c r="ES19" s="69"/>
      <c r="ET19" s="69"/>
      <c r="EU19" s="69"/>
      <c r="EX19" s="69" t="s">
        <v>357</v>
      </c>
      <c r="EZ19" s="285"/>
      <c r="FA19" s="286"/>
      <c r="FB19" s="286"/>
      <c r="FC19" s="286"/>
      <c r="FD19" s="286"/>
      <c r="FE19" s="286"/>
      <c r="FF19" s="286"/>
      <c r="FG19" s="286"/>
      <c r="FH19" s="286"/>
      <c r="FI19" s="286"/>
      <c r="FJ19" s="286"/>
      <c r="FK19" s="287"/>
    </row>
    <row r="20" spans="1:167" s="57" customFormat="1" ht="10.5" customHeight="1">
      <c r="A20" s="57" t="s">
        <v>356</v>
      </c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  <c r="CM20" s="205"/>
      <c r="CN20" s="205"/>
      <c r="CO20" s="205"/>
      <c r="CP20" s="205"/>
      <c r="CQ20" s="205"/>
      <c r="CR20" s="205"/>
      <c r="CS20" s="205"/>
      <c r="CT20" s="205"/>
      <c r="CU20" s="205"/>
      <c r="CV20" s="205"/>
      <c r="CW20" s="205"/>
      <c r="CX20" s="205"/>
      <c r="CY20" s="205"/>
      <c r="CZ20" s="205"/>
      <c r="DA20" s="205"/>
      <c r="DB20" s="205"/>
      <c r="DC20" s="205"/>
      <c r="DD20" s="205"/>
      <c r="DE20" s="205"/>
      <c r="DF20" s="205"/>
      <c r="DG20" s="205"/>
      <c r="DH20" s="205"/>
      <c r="DI20" s="205"/>
      <c r="DJ20" s="205"/>
      <c r="DK20" s="205"/>
      <c r="DL20" s="205"/>
      <c r="DM20" s="205"/>
      <c r="DN20" s="205"/>
      <c r="DO20" s="205"/>
      <c r="DP20" s="205"/>
      <c r="DQ20" s="205"/>
      <c r="DR20" s="205"/>
      <c r="DS20" s="205"/>
      <c r="DT20" s="205"/>
      <c r="DU20" s="205"/>
      <c r="DV20" s="205"/>
      <c r="DW20" s="205"/>
      <c r="DX20" s="205"/>
      <c r="DY20" s="205"/>
      <c r="DZ20" s="205"/>
      <c r="EA20" s="205"/>
      <c r="EB20" s="205"/>
      <c r="EC20" s="205"/>
      <c r="ED20" s="205"/>
      <c r="EE20" s="205"/>
      <c r="EF20" s="205"/>
      <c r="EG20" s="205"/>
      <c r="EH20" s="205"/>
      <c r="EI20" s="205"/>
      <c r="EJ20" s="205"/>
      <c r="EK20" s="205"/>
      <c r="EL20" s="205"/>
      <c r="ER20" s="69"/>
      <c r="ES20" s="69"/>
      <c r="ET20" s="69"/>
      <c r="EU20" s="69"/>
      <c r="EX20" s="69"/>
      <c r="EZ20" s="206"/>
      <c r="FA20" s="207"/>
      <c r="FB20" s="207"/>
      <c r="FC20" s="207"/>
      <c r="FD20" s="207"/>
      <c r="FE20" s="207"/>
      <c r="FF20" s="207"/>
      <c r="FG20" s="207"/>
      <c r="FH20" s="207"/>
      <c r="FI20" s="207"/>
      <c r="FJ20" s="207"/>
      <c r="FK20" s="208"/>
    </row>
    <row r="21" spans="1:167" s="57" customFormat="1" ht="10.5" customHeight="1">
      <c r="A21" s="57" t="s">
        <v>355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  <c r="BT21" s="188"/>
      <c r="BU21" s="188"/>
      <c r="BV21" s="188"/>
      <c r="BW21" s="188"/>
      <c r="BX21" s="188"/>
      <c r="BY21" s="188"/>
      <c r="BZ21" s="188"/>
      <c r="CA21" s="188"/>
      <c r="CB21" s="188"/>
      <c r="CC21" s="188"/>
      <c r="CD21" s="188"/>
      <c r="CE21" s="188"/>
      <c r="CF21" s="188"/>
      <c r="CG21" s="188"/>
      <c r="CH21" s="188"/>
      <c r="CI21" s="188"/>
      <c r="CJ21" s="188"/>
      <c r="CK21" s="188"/>
      <c r="CL21" s="188"/>
      <c r="CM21" s="188"/>
      <c r="CN21" s="188"/>
      <c r="CO21" s="188"/>
      <c r="CP21" s="188"/>
      <c r="CQ21" s="188"/>
      <c r="CR21" s="188"/>
      <c r="CS21" s="188"/>
      <c r="CT21" s="188"/>
      <c r="CU21" s="188"/>
      <c r="CV21" s="188"/>
      <c r="CW21" s="188"/>
      <c r="CX21" s="188"/>
      <c r="CY21" s="188"/>
      <c r="CZ21" s="188"/>
      <c r="DA21" s="188"/>
      <c r="DB21" s="188"/>
      <c r="DC21" s="188"/>
      <c r="DD21" s="188"/>
      <c r="DE21" s="188"/>
      <c r="DF21" s="188"/>
      <c r="DG21" s="188"/>
      <c r="DH21" s="188"/>
      <c r="DI21" s="188"/>
      <c r="DJ21" s="188"/>
      <c r="DK21" s="188"/>
      <c r="DL21" s="188"/>
      <c r="DM21" s="188"/>
      <c r="DN21" s="188"/>
      <c r="DO21" s="188"/>
      <c r="DP21" s="188"/>
      <c r="DQ21" s="188"/>
      <c r="DR21" s="188"/>
      <c r="DS21" s="188"/>
      <c r="DT21" s="188"/>
      <c r="DU21" s="188"/>
      <c r="DV21" s="188"/>
      <c r="DW21" s="188"/>
      <c r="DX21" s="188"/>
      <c r="DY21" s="188"/>
      <c r="DZ21" s="188"/>
      <c r="EA21" s="188"/>
      <c r="EB21" s="188"/>
      <c r="EC21" s="188"/>
      <c r="ED21" s="188"/>
      <c r="EE21" s="188"/>
      <c r="EF21" s="188"/>
      <c r="EG21" s="188"/>
      <c r="EH21" s="188"/>
      <c r="EI21" s="188"/>
      <c r="EJ21" s="188"/>
      <c r="EK21" s="188"/>
      <c r="EL21" s="188"/>
      <c r="ER21" s="69"/>
      <c r="ES21" s="69"/>
      <c r="ET21" s="69"/>
      <c r="EU21" s="69"/>
      <c r="EX21" s="69" t="s">
        <v>346</v>
      </c>
      <c r="EZ21" s="212"/>
      <c r="FA21" s="200"/>
      <c r="FB21" s="200"/>
      <c r="FC21" s="200"/>
      <c r="FD21" s="200"/>
      <c r="FE21" s="200"/>
      <c r="FF21" s="200"/>
      <c r="FG21" s="200"/>
      <c r="FH21" s="200"/>
      <c r="FI21" s="200"/>
      <c r="FJ21" s="200"/>
      <c r="FK21" s="213"/>
    </row>
    <row r="22" spans="1:167" s="57" customFormat="1" ht="3" customHeight="1" thickBo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R22" s="69"/>
      <c r="ES22" s="69"/>
      <c r="ET22" s="69"/>
      <c r="EU22" s="69"/>
      <c r="EX22" s="69"/>
      <c r="EZ22" s="206"/>
      <c r="FA22" s="207"/>
      <c r="FB22" s="207"/>
      <c r="FC22" s="207"/>
      <c r="FD22" s="207"/>
      <c r="FE22" s="207"/>
      <c r="FF22" s="207"/>
      <c r="FG22" s="207"/>
      <c r="FH22" s="207"/>
      <c r="FI22" s="207"/>
      <c r="FJ22" s="207"/>
      <c r="FK22" s="208"/>
    </row>
    <row r="23" spans="1:167" s="57" customFormat="1" ht="10.5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N23" s="80"/>
      <c r="AO23" s="86" t="s">
        <v>354</v>
      </c>
      <c r="AP23" s="80"/>
      <c r="AQ23" s="80"/>
      <c r="AR23" s="80"/>
      <c r="AY23" s="266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7"/>
      <c r="BL23" s="267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8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R23" s="69"/>
      <c r="ES23" s="69"/>
      <c r="ET23" s="69"/>
      <c r="EU23" s="69"/>
      <c r="EX23" s="69" t="s">
        <v>353</v>
      </c>
      <c r="EZ23" s="209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1"/>
    </row>
    <row r="24" spans="1:167" s="57" customFormat="1" ht="3" customHeight="1" thickBo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Y24" s="269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0"/>
      <c r="BN24" s="270"/>
      <c r="BO24" s="270"/>
      <c r="BP24" s="270"/>
      <c r="BQ24" s="270"/>
      <c r="BR24" s="270"/>
      <c r="BS24" s="270"/>
      <c r="BT24" s="270"/>
      <c r="BU24" s="270"/>
      <c r="BV24" s="270"/>
      <c r="BW24" s="270"/>
      <c r="BX24" s="270"/>
      <c r="BY24" s="270"/>
      <c r="BZ24" s="271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R24" s="69"/>
      <c r="ES24" s="69"/>
      <c r="ET24" s="69"/>
      <c r="EU24" s="69"/>
      <c r="EX24" s="69"/>
      <c r="EZ24" s="212"/>
      <c r="FA24" s="200"/>
      <c r="FB24" s="200"/>
      <c r="FC24" s="200"/>
      <c r="FD24" s="200"/>
      <c r="FE24" s="200"/>
      <c r="FF24" s="200"/>
      <c r="FG24" s="200"/>
      <c r="FH24" s="200"/>
      <c r="FI24" s="200"/>
      <c r="FJ24" s="200"/>
      <c r="FK24" s="213"/>
    </row>
    <row r="25" spans="1:167" s="57" customFormat="1" ht="10.5" customHeight="1">
      <c r="A25" s="57" t="s">
        <v>352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4"/>
      <c r="DT25" s="214"/>
      <c r="DU25" s="214"/>
      <c r="DV25" s="214"/>
      <c r="DW25" s="214"/>
      <c r="DX25" s="214"/>
      <c r="DY25" s="214"/>
      <c r="DZ25" s="214"/>
      <c r="EA25" s="214"/>
      <c r="EB25" s="214"/>
      <c r="EC25" s="214"/>
      <c r="ED25" s="214"/>
      <c r="EE25" s="214"/>
      <c r="EF25" s="214"/>
      <c r="EG25" s="214"/>
      <c r="EH25" s="214"/>
      <c r="EI25" s="214"/>
      <c r="EJ25" s="214"/>
      <c r="EK25" s="214"/>
      <c r="EL25" s="214"/>
      <c r="ER25" s="69"/>
      <c r="ES25" s="69"/>
      <c r="ET25" s="69"/>
      <c r="EU25" s="69"/>
      <c r="EX25" s="71" t="s">
        <v>351</v>
      </c>
      <c r="EZ25" s="285"/>
      <c r="FA25" s="286"/>
      <c r="FB25" s="286"/>
      <c r="FC25" s="286"/>
      <c r="FD25" s="286"/>
      <c r="FE25" s="286"/>
      <c r="FF25" s="286"/>
      <c r="FG25" s="286"/>
      <c r="FH25" s="286"/>
      <c r="FI25" s="286"/>
      <c r="FJ25" s="286"/>
      <c r="FK25" s="287"/>
    </row>
    <row r="26" spans="1:167" s="57" customFormat="1" ht="10.5" customHeight="1">
      <c r="A26" s="57" t="s">
        <v>348</v>
      </c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R26" s="69"/>
      <c r="ES26" s="69"/>
      <c r="ET26" s="69"/>
      <c r="EU26" s="69"/>
      <c r="EX26" s="69"/>
      <c r="EZ26" s="206"/>
      <c r="FA26" s="207"/>
      <c r="FB26" s="207"/>
      <c r="FC26" s="207"/>
      <c r="FD26" s="207"/>
      <c r="FE26" s="207"/>
      <c r="FF26" s="207"/>
      <c r="FG26" s="207"/>
      <c r="FH26" s="207"/>
      <c r="FI26" s="207"/>
      <c r="FJ26" s="207"/>
      <c r="FK26" s="208"/>
    </row>
    <row r="27" spans="1:167" s="57" customFormat="1" ht="10.5" customHeight="1">
      <c r="A27" s="57" t="s">
        <v>350</v>
      </c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  <c r="DA27" s="214"/>
      <c r="DB27" s="214"/>
      <c r="DC27" s="214"/>
      <c r="DD27" s="214"/>
      <c r="DE27" s="214"/>
      <c r="DF27" s="214"/>
      <c r="DG27" s="214"/>
      <c r="DH27" s="214"/>
      <c r="DI27" s="214"/>
      <c r="DJ27" s="214"/>
      <c r="DK27" s="214"/>
      <c r="DL27" s="214"/>
      <c r="DM27" s="214"/>
      <c r="DN27" s="214"/>
      <c r="DO27" s="214"/>
      <c r="DP27" s="214"/>
      <c r="DQ27" s="214"/>
      <c r="DR27" s="214"/>
      <c r="DS27" s="214"/>
      <c r="DT27" s="214"/>
      <c r="DU27" s="214"/>
      <c r="DV27" s="214"/>
      <c r="DW27" s="214"/>
      <c r="DX27" s="214"/>
      <c r="DY27" s="214"/>
      <c r="DZ27" s="214"/>
      <c r="EA27" s="214"/>
      <c r="EB27" s="214"/>
      <c r="EC27" s="214"/>
      <c r="ED27" s="214"/>
      <c r="EE27" s="214"/>
      <c r="EF27" s="214"/>
      <c r="EG27" s="214"/>
      <c r="EH27" s="214"/>
      <c r="EI27" s="214"/>
      <c r="EJ27" s="214"/>
      <c r="EK27" s="214"/>
      <c r="EL27" s="214"/>
      <c r="ER27" s="69"/>
      <c r="ES27" s="69"/>
      <c r="ET27" s="69"/>
      <c r="EU27" s="69"/>
      <c r="EX27" s="69" t="s">
        <v>349</v>
      </c>
      <c r="EZ27" s="288"/>
      <c r="FA27" s="289"/>
      <c r="FB27" s="289"/>
      <c r="FC27" s="289"/>
      <c r="FD27" s="289"/>
      <c r="FE27" s="289"/>
      <c r="FF27" s="289"/>
      <c r="FG27" s="289"/>
      <c r="FH27" s="289"/>
      <c r="FI27" s="289"/>
      <c r="FJ27" s="289"/>
      <c r="FK27" s="290"/>
    </row>
    <row r="28" spans="1:167" s="57" customFormat="1" ht="10.5" customHeight="1">
      <c r="A28" s="57" t="s">
        <v>348</v>
      </c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  <c r="EG28" s="216"/>
      <c r="EH28" s="216"/>
      <c r="EI28" s="216"/>
      <c r="EJ28" s="216"/>
      <c r="EK28" s="216"/>
      <c r="EL28" s="216"/>
      <c r="EN28" s="70"/>
      <c r="EO28" s="70"/>
      <c r="EP28" s="70"/>
      <c r="EQ28" s="70"/>
      <c r="ER28" s="71"/>
      <c r="ES28" s="71"/>
      <c r="ET28" s="71"/>
      <c r="EU28" s="71"/>
      <c r="EW28" s="70"/>
      <c r="EZ28" s="206"/>
      <c r="FA28" s="207"/>
      <c r="FB28" s="207"/>
      <c r="FC28" s="207"/>
      <c r="FD28" s="207"/>
      <c r="FE28" s="207"/>
      <c r="FF28" s="207"/>
      <c r="FG28" s="207"/>
      <c r="FH28" s="207"/>
      <c r="FI28" s="207"/>
      <c r="FJ28" s="207"/>
      <c r="FK28" s="208"/>
    </row>
    <row r="29" spans="1:167" s="57" customFormat="1" ht="10.5" customHeight="1">
      <c r="A29" s="57" t="s">
        <v>347</v>
      </c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  <c r="DA29" s="214"/>
      <c r="DB29" s="214"/>
      <c r="DC29" s="214"/>
      <c r="DD29" s="214"/>
      <c r="DE29" s="214"/>
      <c r="DF29" s="214"/>
      <c r="DG29" s="214"/>
      <c r="DH29" s="214"/>
      <c r="DI29" s="214"/>
      <c r="DJ29" s="214"/>
      <c r="DK29" s="214"/>
      <c r="DL29" s="214"/>
      <c r="DM29" s="214"/>
      <c r="DN29" s="214"/>
      <c r="DO29" s="214"/>
      <c r="DP29" s="214"/>
      <c r="DQ29" s="214"/>
      <c r="DR29" s="214"/>
      <c r="DS29" s="214"/>
      <c r="DT29" s="214"/>
      <c r="DU29" s="214"/>
      <c r="DV29" s="214"/>
      <c r="DW29" s="214"/>
      <c r="DX29" s="214"/>
      <c r="DY29" s="214"/>
      <c r="DZ29" s="214"/>
      <c r="EA29" s="214"/>
      <c r="EB29" s="214"/>
      <c r="EC29" s="214"/>
      <c r="ED29" s="214"/>
      <c r="EE29" s="214"/>
      <c r="EF29" s="214"/>
      <c r="EG29" s="214"/>
      <c r="EH29" s="214"/>
      <c r="EI29" s="214"/>
      <c r="EJ29" s="214"/>
      <c r="EK29" s="214"/>
      <c r="EL29" s="214"/>
      <c r="EN29" s="70"/>
      <c r="EO29" s="70"/>
      <c r="EP29" s="70"/>
      <c r="EQ29" s="70"/>
      <c r="ER29" s="71"/>
      <c r="ES29" s="71"/>
      <c r="ET29" s="71"/>
      <c r="EU29" s="71"/>
      <c r="EW29" s="70"/>
      <c r="EX29" s="69" t="s">
        <v>346</v>
      </c>
      <c r="EZ29" s="212"/>
      <c r="FA29" s="200"/>
      <c r="FB29" s="200"/>
      <c r="FC29" s="200"/>
      <c r="FD29" s="200"/>
      <c r="FE29" s="200"/>
      <c r="FF29" s="200"/>
      <c r="FG29" s="200"/>
      <c r="FH29" s="200"/>
      <c r="FI29" s="200"/>
      <c r="FJ29" s="200"/>
      <c r="FK29" s="213"/>
    </row>
    <row r="30" spans="1:167" s="57" customFormat="1" ht="10.5" customHeight="1">
      <c r="A30" s="57" t="s">
        <v>345</v>
      </c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0"/>
      <c r="EK30" s="70"/>
      <c r="EL30" s="70"/>
      <c r="EM30" s="70"/>
      <c r="EN30" s="70"/>
      <c r="EO30" s="70"/>
      <c r="EP30" s="70"/>
      <c r="EQ30" s="70"/>
      <c r="ER30" s="71"/>
      <c r="ES30" s="71"/>
      <c r="ET30" s="71"/>
      <c r="EU30" s="71"/>
      <c r="EW30" s="70"/>
      <c r="EX30" s="69" t="s">
        <v>344</v>
      </c>
      <c r="EZ30" s="288"/>
      <c r="FA30" s="289"/>
      <c r="FB30" s="289"/>
      <c r="FC30" s="289"/>
      <c r="FD30" s="289"/>
      <c r="FE30" s="289"/>
      <c r="FF30" s="289"/>
      <c r="FG30" s="289"/>
      <c r="FH30" s="289"/>
      <c r="FI30" s="289"/>
      <c r="FJ30" s="289"/>
      <c r="FK30" s="290"/>
    </row>
    <row r="31" spans="1:167" s="57" customFormat="1" ht="10.5" customHeight="1" thickBot="1"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0"/>
      <c r="EK31" s="70"/>
      <c r="EL31" s="70"/>
      <c r="EM31" s="70"/>
      <c r="EN31" s="70"/>
      <c r="EO31" s="70"/>
      <c r="EP31" s="70"/>
      <c r="EQ31" s="70"/>
      <c r="ER31" s="71"/>
      <c r="ES31" s="71"/>
      <c r="ET31" s="71"/>
      <c r="EU31" s="71"/>
      <c r="EW31" s="70"/>
      <c r="EX31" s="69" t="s">
        <v>343</v>
      </c>
      <c r="EZ31" s="291"/>
      <c r="FA31" s="292"/>
      <c r="FB31" s="292"/>
      <c r="FC31" s="292"/>
      <c r="FD31" s="292"/>
      <c r="FE31" s="292"/>
      <c r="FF31" s="292"/>
      <c r="FG31" s="292"/>
      <c r="FH31" s="292"/>
      <c r="FI31" s="292"/>
      <c r="FJ31" s="292"/>
      <c r="FK31" s="293"/>
    </row>
    <row r="32" spans="1:167" s="58" customFormat="1" ht="10.5" customHeight="1" thickBot="1">
      <c r="L32" s="189" t="s">
        <v>342</v>
      </c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3"/>
      <c r="EK32" s="83"/>
      <c r="EL32" s="83"/>
      <c r="EM32" s="83"/>
      <c r="EN32" s="83"/>
      <c r="EO32" s="83"/>
      <c r="EP32" s="83"/>
      <c r="EQ32" s="83"/>
      <c r="ER32" s="84"/>
      <c r="ES32" s="84"/>
      <c r="ET32" s="84"/>
      <c r="EU32" s="84"/>
      <c r="EW32" s="83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</row>
    <row r="33" spans="1:167" s="57" customFormat="1" thickBot="1">
      <c r="AX33" s="81"/>
      <c r="AY33" s="81"/>
      <c r="AZ33" s="81"/>
      <c r="BA33" s="81"/>
      <c r="BB33" s="81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CB33" s="79"/>
      <c r="CC33" s="79"/>
      <c r="CD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I33" s="79"/>
      <c r="EL33" s="71" t="s">
        <v>60</v>
      </c>
      <c r="EN33" s="297"/>
      <c r="EO33" s="298"/>
      <c r="EP33" s="298"/>
      <c r="EQ33" s="298"/>
      <c r="ER33" s="298"/>
      <c r="ES33" s="298"/>
      <c r="ET33" s="298"/>
      <c r="EU33" s="298"/>
      <c r="EV33" s="298"/>
      <c r="EW33" s="298"/>
      <c r="EX33" s="298"/>
      <c r="EY33" s="298"/>
      <c r="EZ33" s="298"/>
      <c r="FA33" s="298"/>
      <c r="FB33" s="298"/>
      <c r="FC33" s="298"/>
      <c r="FD33" s="298"/>
      <c r="FE33" s="298"/>
      <c r="FF33" s="298"/>
      <c r="FG33" s="298"/>
      <c r="FH33" s="298"/>
      <c r="FI33" s="298"/>
      <c r="FJ33" s="298"/>
      <c r="FK33" s="299"/>
    </row>
    <row r="34" spans="1:167" s="57" customFormat="1" ht="5.0999999999999996" customHeight="1">
      <c r="A34" s="80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0"/>
      <c r="EK34" s="70"/>
      <c r="EL34" s="70"/>
      <c r="EM34" s="70"/>
      <c r="EN34" s="70"/>
      <c r="EO34" s="70"/>
      <c r="EP34" s="70"/>
      <c r="EQ34" s="70"/>
      <c r="ER34" s="71"/>
      <c r="ES34" s="71"/>
      <c r="ET34" s="71"/>
      <c r="EU34" s="71"/>
      <c r="EW34" s="70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</row>
    <row r="35" spans="1:167" s="57" customFormat="1" ht="10.5" customHeight="1">
      <c r="A35" s="251" t="s">
        <v>341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1" t="s">
        <v>340</v>
      </c>
      <c r="AF35" s="192"/>
      <c r="AG35" s="192"/>
      <c r="AH35" s="192"/>
      <c r="AI35" s="192"/>
      <c r="AJ35" s="192"/>
      <c r="AK35" s="192"/>
      <c r="AL35" s="192"/>
      <c r="AM35" s="192"/>
      <c r="AN35" s="192"/>
      <c r="AO35" s="252" t="s">
        <v>339</v>
      </c>
      <c r="AP35" s="253"/>
      <c r="AQ35" s="253"/>
      <c r="AR35" s="253"/>
      <c r="AS35" s="253"/>
      <c r="AT35" s="253"/>
      <c r="AU35" s="253"/>
      <c r="AV35" s="253"/>
      <c r="AW35" s="253"/>
      <c r="AX35" s="253"/>
      <c r="AY35" s="191" t="s">
        <v>338</v>
      </c>
      <c r="AZ35" s="192"/>
      <c r="BA35" s="192"/>
      <c r="BB35" s="192"/>
      <c r="BC35" s="192"/>
      <c r="BD35" s="192"/>
      <c r="BE35" s="192"/>
      <c r="BF35" s="192"/>
      <c r="BG35" s="192"/>
      <c r="BH35" s="192"/>
      <c r="BI35" s="234" t="s">
        <v>337</v>
      </c>
      <c r="BJ35" s="235"/>
      <c r="BK35" s="235"/>
      <c r="BL35" s="235"/>
      <c r="BM35" s="235"/>
      <c r="BN35" s="235"/>
      <c r="BO35" s="235"/>
      <c r="BP35" s="235"/>
      <c r="BQ35" s="235"/>
      <c r="BR35" s="235"/>
      <c r="BS35" s="235"/>
      <c r="BT35" s="235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6"/>
      <c r="CN35" s="239" t="s">
        <v>336</v>
      </c>
      <c r="CO35" s="240"/>
      <c r="CP35" s="240"/>
      <c r="CQ35" s="240"/>
      <c r="CR35" s="240"/>
      <c r="CS35" s="240"/>
      <c r="CT35" s="240"/>
      <c r="CU35" s="240"/>
      <c r="CV35" s="240"/>
      <c r="CW35" s="240"/>
      <c r="CX35" s="240"/>
      <c r="CY35" s="240"/>
      <c r="CZ35" s="240"/>
      <c r="DA35" s="240"/>
      <c r="DB35" s="240"/>
      <c r="DC35" s="240"/>
      <c r="DD35" s="240"/>
      <c r="DE35" s="240"/>
      <c r="DF35" s="240"/>
      <c r="DG35" s="240"/>
      <c r="DH35" s="240"/>
      <c r="DI35" s="240"/>
      <c r="DJ35" s="240"/>
      <c r="DK35" s="240"/>
      <c r="DL35" s="240"/>
      <c r="DM35" s="240"/>
      <c r="DN35" s="240"/>
      <c r="DO35" s="241"/>
      <c r="DP35" s="228" t="s">
        <v>335</v>
      </c>
      <c r="DQ35" s="229"/>
      <c r="DR35" s="229"/>
      <c r="DS35" s="229"/>
      <c r="DT35" s="229"/>
      <c r="DU35" s="229"/>
      <c r="DV35" s="229"/>
      <c r="DW35" s="229"/>
      <c r="DX35" s="229"/>
      <c r="DY35" s="229"/>
      <c r="DZ35" s="229"/>
      <c r="EA35" s="229"/>
      <c r="EB35" s="229"/>
      <c r="EC35" s="229"/>
      <c r="ED35" s="229"/>
      <c r="EE35" s="229"/>
      <c r="EF35" s="229"/>
      <c r="EG35" s="229"/>
      <c r="EH35" s="229"/>
      <c r="EI35" s="229"/>
      <c r="EJ35" s="229"/>
      <c r="EK35" s="229"/>
      <c r="EL35" s="229"/>
      <c r="EM35" s="229"/>
      <c r="EN35" s="229"/>
      <c r="EO35" s="229"/>
      <c r="EP35" s="229"/>
      <c r="EQ35" s="229"/>
      <c r="ER35" s="229"/>
      <c r="ES35" s="229"/>
      <c r="ET35" s="229"/>
      <c r="EU35" s="229"/>
      <c r="EV35" s="229"/>
      <c r="EW35" s="229"/>
      <c r="EX35" s="229"/>
      <c r="EY35" s="229"/>
      <c r="EZ35" s="229"/>
      <c r="FA35" s="229"/>
      <c r="FB35" s="229"/>
      <c r="FC35" s="229"/>
      <c r="FD35" s="229"/>
      <c r="FE35" s="229"/>
      <c r="FF35" s="229"/>
      <c r="FG35" s="229"/>
      <c r="FH35" s="229"/>
      <c r="FI35" s="229"/>
      <c r="FJ35" s="229"/>
      <c r="FK35" s="229"/>
    </row>
    <row r="36" spans="1:167" s="57" customFormat="1" ht="10.5" customHeight="1">
      <c r="A36" s="251"/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1"/>
      <c r="AF36" s="192"/>
      <c r="AG36" s="192"/>
      <c r="AH36" s="192"/>
      <c r="AI36" s="192"/>
      <c r="AJ36" s="192"/>
      <c r="AK36" s="192"/>
      <c r="AL36" s="192"/>
      <c r="AM36" s="192"/>
      <c r="AN36" s="192"/>
      <c r="AO36" s="252"/>
      <c r="AP36" s="253"/>
      <c r="AQ36" s="253"/>
      <c r="AR36" s="253"/>
      <c r="AS36" s="253"/>
      <c r="AT36" s="253"/>
      <c r="AU36" s="253"/>
      <c r="AV36" s="253"/>
      <c r="AW36" s="253"/>
      <c r="AX36" s="253"/>
      <c r="AY36" s="191"/>
      <c r="AZ36" s="192"/>
      <c r="BA36" s="192"/>
      <c r="BB36" s="192"/>
      <c r="BC36" s="192"/>
      <c r="BD36" s="192"/>
      <c r="BE36" s="192"/>
      <c r="BF36" s="192"/>
      <c r="BG36" s="192"/>
      <c r="BH36" s="192"/>
      <c r="BI36" s="237" t="s">
        <v>334</v>
      </c>
      <c r="BJ36" s="187"/>
      <c r="BK36" s="187"/>
      <c r="BL36" s="187"/>
      <c r="BM36" s="187"/>
      <c r="BN36" s="187"/>
      <c r="BO36" s="187"/>
      <c r="BP36" s="187"/>
      <c r="BQ36" s="187"/>
      <c r="BR36" s="187"/>
      <c r="BS36" s="187"/>
      <c r="BT36" s="187"/>
      <c r="BU36" s="187"/>
      <c r="BV36" s="187"/>
      <c r="BW36" s="187"/>
      <c r="BX36" s="187"/>
      <c r="BY36" s="187"/>
      <c r="BZ36" s="187"/>
      <c r="CA36" s="187"/>
      <c r="CB36" s="187"/>
      <c r="CC36" s="187"/>
      <c r="CD36" s="187"/>
      <c r="CE36" s="187"/>
      <c r="CF36" s="187"/>
      <c r="CG36" s="187"/>
      <c r="CH36" s="187"/>
      <c r="CI36" s="187"/>
      <c r="CJ36" s="187"/>
      <c r="CK36" s="187"/>
      <c r="CL36" s="187"/>
      <c r="CM36" s="238"/>
      <c r="CN36" s="242"/>
      <c r="CO36" s="243"/>
      <c r="CP36" s="243"/>
      <c r="CQ36" s="243"/>
      <c r="CR36" s="243"/>
      <c r="CS36" s="243"/>
      <c r="CT36" s="243"/>
      <c r="CU36" s="243"/>
      <c r="CV36" s="243"/>
      <c r="CW36" s="243"/>
      <c r="CX36" s="243"/>
      <c r="CY36" s="243"/>
      <c r="CZ36" s="243"/>
      <c r="DA36" s="243"/>
      <c r="DB36" s="243"/>
      <c r="DC36" s="243"/>
      <c r="DD36" s="243"/>
      <c r="DE36" s="243"/>
      <c r="DF36" s="243"/>
      <c r="DG36" s="243"/>
      <c r="DH36" s="243"/>
      <c r="DI36" s="243"/>
      <c r="DJ36" s="243"/>
      <c r="DK36" s="243"/>
      <c r="DL36" s="243"/>
      <c r="DM36" s="243"/>
      <c r="DN36" s="243"/>
      <c r="DO36" s="244"/>
      <c r="DP36" s="230"/>
      <c r="DQ36" s="231"/>
      <c r="DR36" s="231"/>
      <c r="DS36" s="231"/>
      <c r="DT36" s="231"/>
      <c r="DU36" s="231"/>
      <c r="DV36" s="231"/>
      <c r="DW36" s="231"/>
      <c r="DX36" s="231"/>
      <c r="DY36" s="231"/>
      <c r="DZ36" s="231"/>
      <c r="EA36" s="231"/>
      <c r="EB36" s="231"/>
      <c r="EC36" s="231"/>
      <c r="ED36" s="231"/>
      <c r="EE36" s="231"/>
      <c r="EF36" s="231"/>
      <c r="EG36" s="231"/>
      <c r="EH36" s="231"/>
      <c r="EI36" s="231"/>
      <c r="EJ36" s="231"/>
      <c r="EK36" s="231"/>
      <c r="EL36" s="231"/>
      <c r="EM36" s="231"/>
      <c r="EN36" s="231"/>
      <c r="EO36" s="231"/>
      <c r="EP36" s="231"/>
      <c r="EQ36" s="231"/>
      <c r="ER36" s="231"/>
      <c r="ES36" s="231"/>
      <c r="ET36" s="231"/>
      <c r="EU36" s="231"/>
      <c r="EV36" s="231"/>
      <c r="EW36" s="231"/>
      <c r="EX36" s="231"/>
      <c r="EY36" s="231"/>
      <c r="EZ36" s="231"/>
      <c r="FA36" s="231"/>
      <c r="FB36" s="231"/>
      <c r="FC36" s="231"/>
      <c r="FD36" s="231"/>
      <c r="FE36" s="231"/>
      <c r="FF36" s="231"/>
      <c r="FG36" s="231"/>
      <c r="FH36" s="231"/>
      <c r="FI36" s="231"/>
      <c r="FJ36" s="231"/>
      <c r="FK36" s="231"/>
    </row>
    <row r="37" spans="1:167" s="72" customFormat="1" ht="10.5" customHeight="1">
      <c r="A37" s="251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7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69" t="s">
        <v>333</v>
      </c>
      <c r="CB37" s="202"/>
      <c r="CC37" s="202"/>
      <c r="CD37" s="202"/>
      <c r="CE37" s="57" t="s">
        <v>313</v>
      </c>
      <c r="CF37" s="57"/>
      <c r="CG37" s="57"/>
      <c r="CH37" s="57"/>
      <c r="CI37" s="57"/>
      <c r="CJ37" s="57"/>
      <c r="CK37" s="57"/>
      <c r="CL37" s="57"/>
      <c r="CM37" s="76"/>
      <c r="CN37" s="242"/>
      <c r="CO37" s="243"/>
      <c r="CP37" s="243"/>
      <c r="CQ37" s="243"/>
      <c r="CR37" s="243"/>
      <c r="CS37" s="243"/>
      <c r="CT37" s="243"/>
      <c r="CU37" s="243"/>
      <c r="CV37" s="243"/>
      <c r="CW37" s="243"/>
      <c r="CX37" s="243"/>
      <c r="CY37" s="243"/>
      <c r="CZ37" s="243"/>
      <c r="DA37" s="243"/>
      <c r="DB37" s="243"/>
      <c r="DC37" s="243"/>
      <c r="DD37" s="243"/>
      <c r="DE37" s="243"/>
      <c r="DF37" s="243"/>
      <c r="DG37" s="243"/>
      <c r="DH37" s="243"/>
      <c r="DI37" s="243"/>
      <c r="DJ37" s="243"/>
      <c r="DK37" s="243"/>
      <c r="DL37" s="243"/>
      <c r="DM37" s="243"/>
      <c r="DN37" s="243"/>
      <c r="DO37" s="244"/>
      <c r="DP37" s="230"/>
      <c r="DQ37" s="231"/>
      <c r="DR37" s="231"/>
      <c r="DS37" s="231"/>
      <c r="DT37" s="231"/>
      <c r="DU37" s="231"/>
      <c r="DV37" s="231"/>
      <c r="DW37" s="231"/>
      <c r="DX37" s="231"/>
      <c r="DY37" s="231"/>
      <c r="DZ37" s="231"/>
      <c r="EA37" s="231"/>
      <c r="EB37" s="231"/>
      <c r="EC37" s="231"/>
      <c r="ED37" s="231"/>
      <c r="EE37" s="231"/>
      <c r="EF37" s="231"/>
      <c r="EG37" s="231"/>
      <c r="EH37" s="231"/>
      <c r="EI37" s="231"/>
      <c r="EJ37" s="231"/>
      <c r="EK37" s="231"/>
      <c r="EL37" s="231"/>
      <c r="EM37" s="231"/>
      <c r="EN37" s="231"/>
      <c r="EO37" s="231"/>
      <c r="EP37" s="231"/>
      <c r="EQ37" s="231"/>
      <c r="ER37" s="231"/>
      <c r="ES37" s="231"/>
      <c r="ET37" s="231"/>
      <c r="EU37" s="231"/>
      <c r="EV37" s="231"/>
      <c r="EW37" s="231"/>
      <c r="EX37" s="231"/>
      <c r="EY37" s="231"/>
      <c r="EZ37" s="231"/>
      <c r="FA37" s="231"/>
      <c r="FB37" s="231"/>
      <c r="FC37" s="231"/>
      <c r="FD37" s="231"/>
      <c r="FE37" s="231"/>
      <c r="FF37" s="231"/>
      <c r="FG37" s="231"/>
      <c r="FH37" s="231"/>
      <c r="FI37" s="231"/>
      <c r="FJ37" s="231"/>
      <c r="FK37" s="231"/>
    </row>
    <row r="38" spans="1:167" s="72" customFormat="1" ht="3" customHeight="1">
      <c r="A38" s="251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75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3"/>
      <c r="CN38" s="245"/>
      <c r="CO38" s="246"/>
      <c r="CP38" s="246"/>
      <c r="CQ38" s="246"/>
      <c r="CR38" s="246"/>
      <c r="CS38" s="246"/>
      <c r="CT38" s="246"/>
      <c r="CU38" s="246"/>
      <c r="CV38" s="246"/>
      <c r="CW38" s="246"/>
      <c r="CX38" s="246"/>
      <c r="CY38" s="246"/>
      <c r="CZ38" s="246"/>
      <c r="DA38" s="246"/>
      <c r="DB38" s="246"/>
      <c r="DC38" s="246"/>
      <c r="DD38" s="246"/>
      <c r="DE38" s="246"/>
      <c r="DF38" s="246"/>
      <c r="DG38" s="246"/>
      <c r="DH38" s="246"/>
      <c r="DI38" s="246"/>
      <c r="DJ38" s="246"/>
      <c r="DK38" s="246"/>
      <c r="DL38" s="246"/>
      <c r="DM38" s="246"/>
      <c r="DN38" s="246"/>
      <c r="DO38" s="247"/>
      <c r="DP38" s="232"/>
      <c r="DQ38" s="233"/>
      <c r="DR38" s="233"/>
      <c r="DS38" s="233"/>
      <c r="DT38" s="233"/>
      <c r="DU38" s="233"/>
      <c r="DV38" s="233"/>
      <c r="DW38" s="233"/>
      <c r="DX38" s="233"/>
      <c r="DY38" s="233"/>
      <c r="DZ38" s="233"/>
      <c r="EA38" s="233"/>
      <c r="EB38" s="233"/>
      <c r="EC38" s="233"/>
      <c r="ED38" s="233"/>
      <c r="EE38" s="233"/>
      <c r="EF38" s="233"/>
      <c r="EG38" s="233"/>
      <c r="EH38" s="233"/>
      <c r="EI38" s="233"/>
      <c r="EJ38" s="233"/>
      <c r="EK38" s="233"/>
      <c r="EL38" s="233"/>
      <c r="EM38" s="233"/>
      <c r="EN38" s="233"/>
      <c r="EO38" s="233"/>
      <c r="EP38" s="233"/>
      <c r="EQ38" s="233"/>
      <c r="ER38" s="233"/>
      <c r="ES38" s="233"/>
      <c r="ET38" s="233"/>
      <c r="EU38" s="233"/>
      <c r="EV38" s="233"/>
      <c r="EW38" s="233"/>
      <c r="EX38" s="233"/>
      <c r="EY38" s="233"/>
      <c r="EZ38" s="233"/>
      <c r="FA38" s="233"/>
      <c r="FB38" s="233"/>
      <c r="FC38" s="233"/>
      <c r="FD38" s="233"/>
      <c r="FE38" s="233"/>
      <c r="FF38" s="233"/>
      <c r="FG38" s="233"/>
      <c r="FH38" s="233"/>
      <c r="FI38" s="233"/>
      <c r="FJ38" s="233"/>
      <c r="FK38" s="233"/>
    </row>
    <row r="39" spans="1:167" s="72" customFormat="1" ht="14.25" customHeight="1">
      <c r="A39" s="251"/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215" t="s">
        <v>332</v>
      </c>
      <c r="BJ39" s="215"/>
      <c r="BK39" s="215"/>
      <c r="BL39" s="215"/>
      <c r="BM39" s="215"/>
      <c r="BN39" s="215"/>
      <c r="BO39" s="215"/>
      <c r="BP39" s="215"/>
      <c r="BQ39" s="215"/>
      <c r="BR39" s="215"/>
      <c r="BS39" s="215" t="s">
        <v>331</v>
      </c>
      <c r="BT39" s="215"/>
      <c r="BU39" s="215"/>
      <c r="BV39" s="215"/>
      <c r="BW39" s="215"/>
      <c r="BX39" s="215"/>
      <c r="BY39" s="215"/>
      <c r="BZ39" s="215"/>
      <c r="CA39" s="215"/>
      <c r="CB39" s="215"/>
      <c r="CC39" s="215"/>
      <c r="CD39" s="215"/>
      <c r="CE39" s="215"/>
      <c r="CF39" s="215"/>
      <c r="CG39" s="215"/>
      <c r="CH39" s="215"/>
      <c r="CI39" s="215"/>
      <c r="CJ39" s="215"/>
      <c r="CK39" s="215"/>
      <c r="CL39" s="215"/>
      <c r="CM39" s="215"/>
      <c r="CN39" s="217" t="s">
        <v>332</v>
      </c>
      <c r="CO39" s="218"/>
      <c r="CP39" s="218"/>
      <c r="CQ39" s="218"/>
      <c r="CR39" s="218"/>
      <c r="CS39" s="218"/>
      <c r="CT39" s="218"/>
      <c r="CU39" s="218"/>
      <c r="CV39" s="218"/>
      <c r="CW39" s="218"/>
      <c r="CX39" s="218"/>
      <c r="CY39" s="218"/>
      <c r="CZ39" s="218"/>
      <c r="DA39" s="219"/>
      <c r="DB39" s="217" t="s">
        <v>331</v>
      </c>
      <c r="DC39" s="218"/>
      <c r="DD39" s="218"/>
      <c r="DE39" s="218"/>
      <c r="DF39" s="218"/>
      <c r="DG39" s="218"/>
      <c r="DH39" s="218"/>
      <c r="DI39" s="218"/>
      <c r="DJ39" s="218"/>
      <c r="DK39" s="218"/>
      <c r="DL39" s="218"/>
      <c r="DM39" s="218"/>
      <c r="DN39" s="218"/>
      <c r="DO39" s="219"/>
      <c r="DP39" s="215" t="s">
        <v>330</v>
      </c>
      <c r="DQ39" s="215"/>
      <c r="DR39" s="215"/>
      <c r="DS39" s="215"/>
      <c r="DT39" s="215"/>
      <c r="DU39" s="215"/>
      <c r="DV39" s="215"/>
      <c r="DW39" s="215"/>
      <c r="DX39" s="215"/>
      <c r="DY39" s="215"/>
      <c r="DZ39" s="215"/>
      <c r="EA39" s="215"/>
      <c r="EB39" s="215"/>
      <c r="EC39" s="215"/>
      <c r="ED39" s="215"/>
      <c r="EE39" s="215"/>
      <c r="EF39" s="215"/>
      <c r="EG39" s="215"/>
      <c r="EH39" s="215"/>
      <c r="EI39" s="215"/>
      <c r="EJ39" s="215"/>
      <c r="EK39" s="215"/>
      <c r="EL39" s="215"/>
      <c r="EM39" s="215"/>
      <c r="EN39" s="215" t="s">
        <v>329</v>
      </c>
      <c r="EO39" s="215"/>
      <c r="EP39" s="215"/>
      <c r="EQ39" s="215"/>
      <c r="ER39" s="215"/>
      <c r="ES39" s="215"/>
      <c r="ET39" s="215"/>
      <c r="EU39" s="215"/>
      <c r="EV39" s="215"/>
      <c r="EW39" s="215"/>
      <c r="EX39" s="215"/>
      <c r="EY39" s="215"/>
      <c r="EZ39" s="215"/>
      <c r="FA39" s="215"/>
      <c r="FB39" s="215"/>
      <c r="FC39" s="215"/>
      <c r="FD39" s="215"/>
      <c r="FE39" s="215"/>
      <c r="FF39" s="215"/>
      <c r="FG39" s="215"/>
      <c r="FH39" s="215"/>
      <c r="FI39" s="215"/>
      <c r="FJ39" s="215"/>
      <c r="FK39" s="217"/>
    </row>
    <row r="40" spans="1:167" s="57" customFormat="1" ht="11.1" customHeight="1" thickBot="1">
      <c r="A40" s="219">
        <v>1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49">
        <v>2</v>
      </c>
      <c r="AF40" s="249"/>
      <c r="AG40" s="249"/>
      <c r="AH40" s="249"/>
      <c r="AI40" s="249"/>
      <c r="AJ40" s="249"/>
      <c r="AK40" s="249"/>
      <c r="AL40" s="249"/>
      <c r="AM40" s="249"/>
      <c r="AN40" s="249"/>
      <c r="AO40" s="249">
        <v>3</v>
      </c>
      <c r="AP40" s="249"/>
      <c r="AQ40" s="249"/>
      <c r="AR40" s="249"/>
      <c r="AS40" s="249"/>
      <c r="AT40" s="249"/>
      <c r="AU40" s="249"/>
      <c r="AV40" s="249"/>
      <c r="AW40" s="249"/>
      <c r="AX40" s="249"/>
      <c r="AY40" s="249">
        <v>4</v>
      </c>
      <c r="AZ40" s="249"/>
      <c r="BA40" s="249"/>
      <c r="BB40" s="249"/>
      <c r="BC40" s="249"/>
      <c r="BD40" s="249"/>
      <c r="BE40" s="249"/>
      <c r="BF40" s="249"/>
      <c r="BG40" s="249"/>
      <c r="BH40" s="249"/>
      <c r="BI40" s="193">
        <v>5</v>
      </c>
      <c r="BJ40" s="193"/>
      <c r="BK40" s="193"/>
      <c r="BL40" s="193"/>
      <c r="BM40" s="193"/>
      <c r="BN40" s="193"/>
      <c r="BO40" s="193"/>
      <c r="BP40" s="193"/>
      <c r="BQ40" s="193"/>
      <c r="BR40" s="193"/>
      <c r="BS40" s="249">
        <v>6</v>
      </c>
      <c r="BT40" s="249"/>
      <c r="BU40" s="249"/>
      <c r="BV40" s="249"/>
      <c r="BW40" s="249"/>
      <c r="BX40" s="249"/>
      <c r="BY40" s="249"/>
      <c r="BZ40" s="249"/>
      <c r="CA40" s="249"/>
      <c r="CB40" s="249"/>
      <c r="CC40" s="249"/>
      <c r="CD40" s="249"/>
      <c r="CE40" s="249"/>
      <c r="CF40" s="249"/>
      <c r="CG40" s="249"/>
      <c r="CH40" s="249"/>
      <c r="CI40" s="249"/>
      <c r="CJ40" s="249"/>
      <c r="CK40" s="249"/>
      <c r="CL40" s="249"/>
      <c r="CM40" s="249"/>
      <c r="CN40" s="193">
        <v>7</v>
      </c>
      <c r="CO40" s="193"/>
      <c r="CP40" s="193"/>
      <c r="CQ40" s="193"/>
      <c r="CR40" s="193"/>
      <c r="CS40" s="193"/>
      <c r="CT40" s="193"/>
      <c r="CU40" s="193"/>
      <c r="CV40" s="193"/>
      <c r="CW40" s="193"/>
      <c r="CX40" s="193"/>
      <c r="CY40" s="193"/>
      <c r="CZ40" s="193"/>
      <c r="DA40" s="193"/>
      <c r="DB40" s="193">
        <v>8</v>
      </c>
      <c r="DC40" s="193"/>
      <c r="DD40" s="193"/>
      <c r="DE40" s="193"/>
      <c r="DF40" s="193"/>
      <c r="DG40" s="193"/>
      <c r="DH40" s="193"/>
      <c r="DI40" s="193"/>
      <c r="DJ40" s="193"/>
      <c r="DK40" s="193"/>
      <c r="DL40" s="193"/>
      <c r="DM40" s="193"/>
      <c r="DN40" s="193"/>
      <c r="DO40" s="193"/>
      <c r="DP40" s="193">
        <v>9</v>
      </c>
      <c r="DQ40" s="193"/>
      <c r="DR40" s="193"/>
      <c r="DS40" s="193"/>
      <c r="DT40" s="193"/>
      <c r="DU40" s="193"/>
      <c r="DV40" s="193"/>
      <c r="DW40" s="193"/>
      <c r="DX40" s="193"/>
      <c r="DY40" s="193"/>
      <c r="DZ40" s="193"/>
      <c r="EA40" s="193"/>
      <c r="EB40" s="193"/>
      <c r="EC40" s="193"/>
      <c r="ED40" s="193"/>
      <c r="EE40" s="193"/>
      <c r="EF40" s="193"/>
      <c r="EG40" s="193"/>
      <c r="EH40" s="193"/>
      <c r="EI40" s="193"/>
      <c r="EJ40" s="193"/>
      <c r="EK40" s="193"/>
      <c r="EL40" s="193"/>
      <c r="EM40" s="193"/>
      <c r="EN40" s="193">
        <v>10</v>
      </c>
      <c r="EO40" s="193"/>
      <c r="EP40" s="193"/>
      <c r="EQ40" s="193"/>
      <c r="ER40" s="193"/>
      <c r="ES40" s="193"/>
      <c r="ET40" s="193"/>
      <c r="EU40" s="193"/>
      <c r="EV40" s="193"/>
      <c r="EW40" s="193"/>
      <c r="EX40" s="193"/>
      <c r="EY40" s="193"/>
      <c r="EZ40" s="193"/>
      <c r="FA40" s="193"/>
      <c r="FB40" s="193"/>
      <c r="FC40" s="193"/>
      <c r="FD40" s="193"/>
      <c r="FE40" s="193"/>
      <c r="FF40" s="193"/>
      <c r="FG40" s="193"/>
      <c r="FH40" s="193"/>
      <c r="FI40" s="193"/>
      <c r="FJ40" s="193"/>
      <c r="FK40" s="194"/>
    </row>
    <row r="41" spans="1:167" s="57" customFormat="1" ht="11.25" customHeight="1">
      <c r="A41" s="275"/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7"/>
      <c r="AE41" s="278"/>
      <c r="AF41" s="226"/>
      <c r="AG41" s="226"/>
      <c r="AH41" s="226"/>
      <c r="AI41" s="226"/>
      <c r="AJ41" s="226"/>
      <c r="AK41" s="226"/>
      <c r="AL41" s="226"/>
      <c r="AM41" s="226"/>
      <c r="AN41" s="226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  <c r="BP41" s="226"/>
      <c r="BQ41" s="226"/>
      <c r="BR41" s="226"/>
      <c r="BS41" s="227"/>
      <c r="BT41" s="227"/>
      <c r="BU41" s="227"/>
      <c r="BV41" s="227"/>
      <c r="BW41" s="227"/>
      <c r="BX41" s="227"/>
      <c r="BY41" s="227"/>
      <c r="BZ41" s="227"/>
      <c r="CA41" s="227"/>
      <c r="CB41" s="227"/>
      <c r="CC41" s="227"/>
      <c r="CD41" s="227"/>
      <c r="CE41" s="227"/>
      <c r="CF41" s="227"/>
      <c r="CG41" s="227"/>
      <c r="CH41" s="227"/>
      <c r="CI41" s="227"/>
      <c r="CJ41" s="227"/>
      <c r="CK41" s="227"/>
      <c r="CL41" s="227"/>
      <c r="CM41" s="227"/>
      <c r="CN41" s="226"/>
      <c r="CO41" s="226"/>
      <c r="CP41" s="226"/>
      <c r="CQ41" s="226"/>
      <c r="CR41" s="226"/>
      <c r="CS41" s="226"/>
      <c r="CT41" s="226"/>
      <c r="CU41" s="226"/>
      <c r="CV41" s="226"/>
      <c r="CW41" s="226"/>
      <c r="CX41" s="226"/>
      <c r="CY41" s="226"/>
      <c r="CZ41" s="226"/>
      <c r="DA41" s="226"/>
      <c r="DB41" s="227"/>
      <c r="DC41" s="227"/>
      <c r="DD41" s="227"/>
      <c r="DE41" s="227"/>
      <c r="DF41" s="227"/>
      <c r="DG41" s="227"/>
      <c r="DH41" s="227"/>
      <c r="DI41" s="227"/>
      <c r="DJ41" s="227"/>
      <c r="DK41" s="227"/>
      <c r="DL41" s="227"/>
      <c r="DM41" s="227"/>
      <c r="DN41" s="227"/>
      <c r="DO41" s="227"/>
      <c r="DP41" s="227"/>
      <c r="DQ41" s="227"/>
      <c r="DR41" s="227"/>
      <c r="DS41" s="227"/>
      <c r="DT41" s="227"/>
      <c r="DU41" s="227"/>
      <c r="DV41" s="227"/>
      <c r="DW41" s="227"/>
      <c r="DX41" s="227"/>
      <c r="DY41" s="227"/>
      <c r="DZ41" s="227"/>
      <c r="EA41" s="227"/>
      <c r="EB41" s="227"/>
      <c r="EC41" s="227"/>
      <c r="ED41" s="227"/>
      <c r="EE41" s="227"/>
      <c r="EF41" s="227"/>
      <c r="EG41" s="227"/>
      <c r="EH41" s="227"/>
      <c r="EI41" s="227"/>
      <c r="EJ41" s="227"/>
      <c r="EK41" s="227"/>
      <c r="EL41" s="227"/>
      <c r="EM41" s="227"/>
      <c r="EN41" s="227"/>
      <c r="EO41" s="227"/>
      <c r="EP41" s="227"/>
      <c r="EQ41" s="227"/>
      <c r="ER41" s="227"/>
      <c r="ES41" s="227"/>
      <c r="ET41" s="227"/>
      <c r="EU41" s="227"/>
      <c r="EV41" s="227"/>
      <c r="EW41" s="227"/>
      <c r="EX41" s="227"/>
      <c r="EY41" s="227"/>
      <c r="EZ41" s="227"/>
      <c r="FA41" s="227"/>
      <c r="FB41" s="227"/>
      <c r="FC41" s="227"/>
      <c r="FD41" s="227"/>
      <c r="FE41" s="227"/>
      <c r="FF41" s="227"/>
      <c r="FG41" s="227"/>
      <c r="FH41" s="227"/>
      <c r="FI41" s="227"/>
      <c r="FJ41" s="227"/>
      <c r="FK41" s="295"/>
    </row>
    <row r="42" spans="1:167" s="57" customFormat="1" ht="11.25" customHeight="1" thickBot="1">
      <c r="A42" s="273"/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4"/>
      <c r="AE42" s="262"/>
      <c r="AF42" s="250"/>
      <c r="AG42" s="250"/>
      <c r="AH42" s="250"/>
      <c r="AI42" s="250"/>
      <c r="AJ42" s="250"/>
      <c r="AK42" s="250"/>
      <c r="AL42" s="250"/>
      <c r="AM42" s="250"/>
      <c r="AN42" s="250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50"/>
      <c r="AZ42" s="250"/>
      <c r="BA42" s="250"/>
      <c r="BB42" s="250"/>
      <c r="BC42" s="250"/>
      <c r="BD42" s="250"/>
      <c r="BE42" s="250"/>
      <c r="BF42" s="250"/>
      <c r="BG42" s="250"/>
      <c r="BH42" s="250"/>
      <c r="BI42" s="250"/>
      <c r="BJ42" s="250"/>
      <c r="BK42" s="250"/>
      <c r="BL42" s="250"/>
      <c r="BM42" s="250"/>
      <c r="BN42" s="250"/>
      <c r="BO42" s="250"/>
      <c r="BP42" s="250"/>
      <c r="BQ42" s="250"/>
      <c r="BR42" s="250"/>
      <c r="BS42" s="261"/>
      <c r="BT42" s="261"/>
      <c r="BU42" s="261"/>
      <c r="BV42" s="261"/>
      <c r="BW42" s="261"/>
      <c r="BX42" s="261"/>
      <c r="BY42" s="261"/>
      <c r="BZ42" s="261"/>
      <c r="CA42" s="261"/>
      <c r="CB42" s="261"/>
      <c r="CC42" s="261"/>
      <c r="CD42" s="261"/>
      <c r="CE42" s="261"/>
      <c r="CF42" s="261"/>
      <c r="CG42" s="261"/>
      <c r="CH42" s="261"/>
      <c r="CI42" s="261"/>
      <c r="CJ42" s="261"/>
      <c r="CK42" s="261"/>
      <c r="CL42" s="261"/>
      <c r="CM42" s="261"/>
      <c r="CN42" s="260"/>
      <c r="CO42" s="260"/>
      <c r="CP42" s="260"/>
      <c r="CQ42" s="260"/>
      <c r="CR42" s="260"/>
      <c r="CS42" s="260"/>
      <c r="CT42" s="260"/>
      <c r="CU42" s="260"/>
      <c r="CV42" s="260"/>
      <c r="CW42" s="260"/>
      <c r="CX42" s="260"/>
      <c r="CY42" s="260"/>
      <c r="CZ42" s="260"/>
      <c r="DA42" s="260"/>
      <c r="DB42" s="261"/>
      <c r="DC42" s="261"/>
      <c r="DD42" s="261"/>
      <c r="DE42" s="261"/>
      <c r="DF42" s="261"/>
      <c r="DG42" s="261"/>
      <c r="DH42" s="261"/>
      <c r="DI42" s="261"/>
      <c r="DJ42" s="261"/>
      <c r="DK42" s="261"/>
      <c r="DL42" s="261"/>
      <c r="DM42" s="261"/>
      <c r="DN42" s="261"/>
      <c r="DO42" s="261"/>
      <c r="DP42" s="261"/>
      <c r="DQ42" s="261"/>
      <c r="DR42" s="261"/>
      <c r="DS42" s="261"/>
      <c r="DT42" s="261"/>
      <c r="DU42" s="261"/>
      <c r="DV42" s="261"/>
      <c r="DW42" s="261"/>
      <c r="DX42" s="261"/>
      <c r="DY42" s="261"/>
      <c r="DZ42" s="261"/>
      <c r="EA42" s="261"/>
      <c r="EB42" s="261"/>
      <c r="EC42" s="261"/>
      <c r="ED42" s="261"/>
      <c r="EE42" s="261"/>
      <c r="EF42" s="261"/>
      <c r="EG42" s="261"/>
      <c r="EH42" s="261"/>
      <c r="EI42" s="261"/>
      <c r="EJ42" s="261"/>
      <c r="EK42" s="261"/>
      <c r="EL42" s="261"/>
      <c r="EM42" s="261"/>
      <c r="EN42" s="261"/>
      <c r="EO42" s="261"/>
      <c r="EP42" s="261"/>
      <c r="EQ42" s="261"/>
      <c r="ER42" s="261"/>
      <c r="ES42" s="261"/>
      <c r="ET42" s="261"/>
      <c r="EU42" s="261"/>
      <c r="EV42" s="261"/>
      <c r="EW42" s="261"/>
      <c r="EX42" s="261"/>
      <c r="EY42" s="261"/>
      <c r="EZ42" s="261"/>
      <c r="FA42" s="261"/>
      <c r="FB42" s="261"/>
      <c r="FC42" s="261"/>
      <c r="FD42" s="261"/>
      <c r="FE42" s="261"/>
      <c r="FF42" s="261"/>
      <c r="FG42" s="261"/>
      <c r="FH42" s="261"/>
      <c r="FI42" s="261"/>
      <c r="FJ42" s="261"/>
      <c r="FK42" s="294"/>
    </row>
    <row r="43" spans="1:167" s="70" customFormat="1" ht="12" customHeight="1" thickBot="1">
      <c r="BQ43" s="71" t="s">
        <v>328</v>
      </c>
      <c r="BS43" s="222"/>
      <c r="BT43" s="223"/>
      <c r="BU43" s="223"/>
      <c r="BV43" s="223"/>
      <c r="BW43" s="223"/>
      <c r="BX43" s="223"/>
      <c r="BY43" s="223"/>
      <c r="BZ43" s="223"/>
      <c r="CA43" s="223"/>
      <c r="CB43" s="223"/>
      <c r="CC43" s="223"/>
      <c r="CD43" s="223"/>
      <c r="CE43" s="223"/>
      <c r="CF43" s="223"/>
      <c r="CG43" s="223"/>
      <c r="CH43" s="223"/>
      <c r="CI43" s="223"/>
      <c r="CJ43" s="223"/>
      <c r="CK43" s="223"/>
      <c r="CL43" s="223"/>
      <c r="CM43" s="224"/>
      <c r="CN43" s="220" t="s">
        <v>122</v>
      </c>
      <c r="CO43" s="220"/>
      <c r="CP43" s="220"/>
      <c r="CQ43" s="220"/>
      <c r="CR43" s="220"/>
      <c r="CS43" s="220"/>
      <c r="CT43" s="220"/>
      <c r="CU43" s="220"/>
      <c r="CV43" s="220"/>
      <c r="CW43" s="220"/>
      <c r="CX43" s="220"/>
      <c r="CY43" s="220"/>
      <c r="CZ43" s="220"/>
      <c r="DA43" s="220"/>
      <c r="DB43" s="221"/>
      <c r="DC43" s="221"/>
      <c r="DD43" s="221"/>
      <c r="DE43" s="221"/>
      <c r="DF43" s="221"/>
      <c r="DG43" s="221"/>
      <c r="DH43" s="221"/>
      <c r="DI43" s="221"/>
      <c r="DJ43" s="221"/>
      <c r="DK43" s="221"/>
      <c r="DL43" s="221"/>
      <c r="DM43" s="221"/>
      <c r="DN43" s="221"/>
      <c r="DO43" s="221"/>
      <c r="DP43" s="225"/>
      <c r="DQ43" s="225"/>
      <c r="DR43" s="225"/>
      <c r="DS43" s="225"/>
      <c r="DT43" s="225"/>
      <c r="DU43" s="225"/>
      <c r="DV43" s="225"/>
      <c r="DW43" s="225"/>
      <c r="DX43" s="225"/>
      <c r="DY43" s="225"/>
      <c r="DZ43" s="225"/>
      <c r="EA43" s="225"/>
      <c r="EB43" s="225"/>
      <c r="EC43" s="225"/>
      <c r="ED43" s="225"/>
      <c r="EE43" s="225"/>
      <c r="EF43" s="225"/>
      <c r="EG43" s="225"/>
      <c r="EH43" s="225"/>
      <c r="EI43" s="225"/>
      <c r="EJ43" s="225"/>
      <c r="EK43" s="225"/>
      <c r="EL43" s="225"/>
      <c r="EM43" s="225"/>
      <c r="EN43" s="225"/>
      <c r="EO43" s="225"/>
      <c r="EP43" s="225"/>
      <c r="EQ43" s="225"/>
      <c r="ER43" s="225"/>
      <c r="ES43" s="225"/>
      <c r="ET43" s="225"/>
      <c r="EU43" s="225"/>
      <c r="EV43" s="225"/>
      <c r="EW43" s="225"/>
      <c r="EX43" s="225"/>
      <c r="EY43" s="225"/>
      <c r="EZ43" s="225"/>
      <c r="FA43" s="225"/>
      <c r="FB43" s="225"/>
      <c r="FC43" s="225"/>
      <c r="FD43" s="225"/>
      <c r="FE43" s="225"/>
      <c r="FF43" s="225"/>
      <c r="FG43" s="225"/>
      <c r="FH43" s="225"/>
      <c r="FI43" s="225"/>
      <c r="FJ43" s="225"/>
      <c r="FK43" s="296"/>
    </row>
    <row r="44" spans="1:167" ht="5.0999999999999996" customHeight="1" thickBot="1"/>
    <row r="45" spans="1:167" s="57" customFormat="1" ht="10.5" customHeight="1">
      <c r="ET45" s="69"/>
      <c r="EU45" s="69"/>
      <c r="EX45" s="69" t="s">
        <v>327</v>
      </c>
      <c r="EZ45" s="263"/>
      <c r="FA45" s="264"/>
      <c r="FB45" s="264"/>
      <c r="FC45" s="264"/>
      <c r="FD45" s="264"/>
      <c r="FE45" s="264"/>
      <c r="FF45" s="264"/>
      <c r="FG45" s="264"/>
      <c r="FH45" s="264"/>
      <c r="FI45" s="264"/>
      <c r="FJ45" s="264"/>
      <c r="FK45" s="265"/>
    </row>
    <row r="46" spans="1:167" s="57" customFormat="1" ht="10.5" customHeight="1" thickBot="1">
      <c r="A46" s="57" t="s">
        <v>326</v>
      </c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ET46" s="69"/>
      <c r="EU46" s="69"/>
      <c r="EW46" s="70"/>
      <c r="EX46" s="69" t="s">
        <v>325</v>
      </c>
      <c r="EZ46" s="279"/>
      <c r="FA46" s="280"/>
      <c r="FB46" s="280"/>
      <c r="FC46" s="280"/>
      <c r="FD46" s="280"/>
      <c r="FE46" s="280"/>
      <c r="FF46" s="280"/>
      <c r="FG46" s="280"/>
      <c r="FH46" s="280"/>
      <c r="FI46" s="280"/>
      <c r="FJ46" s="280"/>
      <c r="FK46" s="281"/>
    </row>
    <row r="47" spans="1:167" s="58" customFormat="1" ht="10.5" customHeight="1" thickBot="1">
      <c r="N47" s="189" t="s">
        <v>63</v>
      </c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H47" s="190" t="s">
        <v>316</v>
      </c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</row>
    <row r="48" spans="1:167" ht="10.5" customHeight="1">
      <c r="A48" s="57" t="s">
        <v>324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X48" s="254" t="s">
        <v>323</v>
      </c>
      <c r="BY48" s="255"/>
      <c r="BZ48" s="255"/>
      <c r="CA48" s="255"/>
      <c r="CB48" s="255"/>
      <c r="CC48" s="255"/>
      <c r="CD48" s="255"/>
      <c r="CE48" s="255"/>
      <c r="CF48" s="255"/>
      <c r="CG48" s="255"/>
      <c r="CH48" s="255"/>
      <c r="CI48" s="255"/>
      <c r="CJ48" s="255"/>
      <c r="CK48" s="255"/>
      <c r="CL48" s="255"/>
      <c r="CM48" s="255"/>
      <c r="CN48" s="255"/>
      <c r="CO48" s="255"/>
      <c r="CP48" s="255"/>
      <c r="CQ48" s="255"/>
      <c r="CR48" s="255"/>
      <c r="CS48" s="255"/>
      <c r="CT48" s="255"/>
      <c r="CU48" s="255"/>
      <c r="CV48" s="255"/>
      <c r="CW48" s="255"/>
      <c r="CX48" s="255"/>
      <c r="CY48" s="255"/>
      <c r="CZ48" s="255"/>
      <c r="DA48" s="255"/>
      <c r="DB48" s="255"/>
      <c r="DC48" s="255"/>
      <c r="DD48" s="255"/>
      <c r="DE48" s="255"/>
      <c r="DF48" s="255"/>
      <c r="DG48" s="255"/>
      <c r="DH48" s="255"/>
      <c r="DI48" s="255"/>
      <c r="DJ48" s="255"/>
      <c r="DK48" s="255"/>
      <c r="DL48" s="255"/>
      <c r="DM48" s="255"/>
      <c r="DN48" s="255"/>
      <c r="DO48" s="255"/>
      <c r="DP48" s="255"/>
      <c r="DQ48" s="255"/>
      <c r="DR48" s="255"/>
      <c r="DS48" s="255"/>
      <c r="DT48" s="255"/>
      <c r="DU48" s="255"/>
      <c r="DV48" s="255"/>
      <c r="DW48" s="255"/>
      <c r="DX48" s="255"/>
      <c r="DY48" s="255"/>
      <c r="DZ48" s="255"/>
      <c r="EA48" s="255"/>
      <c r="EB48" s="255"/>
      <c r="EC48" s="255"/>
      <c r="ED48" s="255"/>
      <c r="EE48" s="255"/>
      <c r="EF48" s="255"/>
      <c r="EG48" s="255"/>
      <c r="EH48" s="255"/>
      <c r="EI48" s="255"/>
      <c r="EJ48" s="255"/>
      <c r="EK48" s="255"/>
      <c r="EL48" s="255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8"/>
      <c r="FJ48" s="68"/>
      <c r="FK48" s="67"/>
    </row>
    <row r="49" spans="1:167" ht="10.5" customHeight="1">
      <c r="A49" s="57" t="s">
        <v>322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X49" s="256" t="s">
        <v>321</v>
      </c>
      <c r="BY49" s="257"/>
      <c r="BZ49" s="257"/>
      <c r="CA49" s="257"/>
      <c r="CB49" s="257"/>
      <c r="CC49" s="257"/>
      <c r="CD49" s="257"/>
      <c r="CE49" s="257"/>
      <c r="CF49" s="257"/>
      <c r="CG49" s="257"/>
      <c r="CH49" s="257"/>
      <c r="CI49" s="257"/>
      <c r="CJ49" s="257"/>
      <c r="CK49" s="257"/>
      <c r="CL49" s="257"/>
      <c r="CM49" s="257"/>
      <c r="CN49" s="257"/>
      <c r="CO49" s="257"/>
      <c r="CP49" s="257"/>
      <c r="CQ49" s="257"/>
      <c r="CR49" s="257"/>
      <c r="CS49" s="257"/>
      <c r="CT49" s="257"/>
      <c r="CU49" s="257"/>
      <c r="CV49" s="257"/>
      <c r="CW49" s="257"/>
      <c r="CX49" s="257"/>
      <c r="CY49" s="257"/>
      <c r="CZ49" s="257"/>
      <c r="DA49" s="257"/>
      <c r="DB49" s="257"/>
      <c r="DC49" s="257"/>
      <c r="DD49" s="257"/>
      <c r="DE49" s="257"/>
      <c r="DF49" s="257"/>
      <c r="DG49" s="257"/>
      <c r="DH49" s="257"/>
      <c r="DI49" s="257"/>
      <c r="DJ49" s="257"/>
      <c r="DK49" s="257"/>
      <c r="DL49" s="257"/>
      <c r="DM49" s="257"/>
      <c r="DN49" s="257"/>
      <c r="DO49" s="257"/>
      <c r="DP49" s="257"/>
      <c r="DQ49" s="257"/>
      <c r="DR49" s="257"/>
      <c r="DS49" s="257"/>
      <c r="DT49" s="257"/>
      <c r="DU49" s="257"/>
      <c r="DV49" s="257"/>
      <c r="DW49" s="257"/>
      <c r="DX49" s="257"/>
      <c r="DY49" s="257"/>
      <c r="DZ49" s="257"/>
      <c r="EA49" s="257"/>
      <c r="EB49" s="257"/>
      <c r="EC49" s="257"/>
      <c r="ED49" s="257"/>
      <c r="EE49" s="257"/>
      <c r="EF49" s="257"/>
      <c r="EG49" s="257"/>
      <c r="EH49" s="257"/>
      <c r="EI49" s="257"/>
      <c r="EJ49" s="257"/>
      <c r="EK49" s="257"/>
      <c r="EL49" s="257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5"/>
    </row>
    <row r="50" spans="1:167" ht="10.5" customHeight="1">
      <c r="A50" s="57" t="s">
        <v>320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X50" s="63"/>
      <c r="BY50" s="57" t="s">
        <v>319</v>
      </c>
      <c r="CL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62"/>
    </row>
    <row r="51" spans="1:167" ht="10.5" customHeight="1">
      <c r="N51" s="189" t="s">
        <v>63</v>
      </c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H51" s="190" t="s">
        <v>316</v>
      </c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X51" s="63"/>
      <c r="BY51" s="57" t="s">
        <v>318</v>
      </c>
      <c r="CL51" s="195"/>
      <c r="CM51" s="195"/>
      <c r="CN51" s="195"/>
      <c r="CO51" s="195"/>
      <c r="CP51" s="195"/>
      <c r="CQ51" s="195"/>
      <c r="CR51" s="195"/>
      <c r="CS51" s="195"/>
      <c r="CT51" s="195"/>
      <c r="CU51" s="195"/>
      <c r="CV51" s="195"/>
      <c r="CW51" s="195"/>
      <c r="CX51" s="195"/>
      <c r="CZ51" s="195"/>
      <c r="DA51" s="195"/>
      <c r="DB51" s="195"/>
      <c r="DC51" s="195"/>
      <c r="DD51" s="195"/>
      <c r="DE51" s="195"/>
      <c r="DF51" s="195"/>
      <c r="DG51" s="195"/>
      <c r="DH51" s="195"/>
      <c r="DJ51" s="195"/>
      <c r="DK51" s="195"/>
      <c r="DL51" s="195"/>
      <c r="DM51" s="195"/>
      <c r="DN51" s="195"/>
      <c r="DO51" s="195"/>
      <c r="DP51" s="195"/>
      <c r="DQ51" s="195"/>
      <c r="DR51" s="195"/>
      <c r="DS51" s="195"/>
      <c r="DT51" s="195"/>
      <c r="DU51" s="195"/>
      <c r="DV51" s="195"/>
      <c r="DW51" s="195"/>
      <c r="DX51" s="195"/>
      <c r="DY51" s="195"/>
      <c r="DZ51" s="195"/>
      <c r="EA51" s="195"/>
      <c r="EC51" s="200"/>
      <c r="ED51" s="200"/>
      <c r="EE51" s="200"/>
      <c r="EF51" s="200"/>
      <c r="EG51" s="200"/>
      <c r="EH51" s="200"/>
      <c r="EI51" s="200"/>
      <c r="EJ51" s="200"/>
      <c r="EK51" s="200"/>
      <c r="EL51" s="200"/>
      <c r="FJ51" s="57"/>
      <c r="FK51" s="62"/>
    </row>
    <row r="52" spans="1:167" ht="10.5" customHeight="1">
      <c r="A52" s="57" t="s">
        <v>319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X52" s="63"/>
      <c r="CL52" s="258" t="s">
        <v>317</v>
      </c>
      <c r="CM52" s="258"/>
      <c r="CN52" s="258"/>
      <c r="CO52" s="258"/>
      <c r="CP52" s="258"/>
      <c r="CQ52" s="258"/>
      <c r="CR52" s="258"/>
      <c r="CS52" s="258"/>
      <c r="CT52" s="258"/>
      <c r="CU52" s="258"/>
      <c r="CV52" s="258"/>
      <c r="CW52" s="258"/>
      <c r="CX52" s="258"/>
      <c r="CZ52" s="258" t="s">
        <v>63</v>
      </c>
      <c r="DA52" s="258"/>
      <c r="DB52" s="258"/>
      <c r="DC52" s="258"/>
      <c r="DD52" s="258"/>
      <c r="DE52" s="258"/>
      <c r="DF52" s="258"/>
      <c r="DG52" s="258"/>
      <c r="DH52" s="258"/>
      <c r="DJ52" s="258" t="s">
        <v>316</v>
      </c>
      <c r="DK52" s="258"/>
      <c r="DL52" s="258"/>
      <c r="DM52" s="258"/>
      <c r="DN52" s="258"/>
      <c r="DO52" s="258"/>
      <c r="DP52" s="258"/>
      <c r="DQ52" s="258"/>
      <c r="DR52" s="258"/>
      <c r="DS52" s="258"/>
      <c r="DT52" s="258"/>
      <c r="DU52" s="258"/>
      <c r="DV52" s="258"/>
      <c r="DW52" s="258"/>
      <c r="DX52" s="258"/>
      <c r="DY52" s="258"/>
      <c r="DZ52" s="258"/>
      <c r="EA52" s="258"/>
      <c r="EC52" s="258" t="s">
        <v>315</v>
      </c>
      <c r="ED52" s="258"/>
      <c r="EE52" s="258"/>
      <c r="EF52" s="258"/>
      <c r="EG52" s="258"/>
      <c r="EH52" s="258"/>
      <c r="EI52" s="258"/>
      <c r="EJ52" s="258"/>
      <c r="EK52" s="258"/>
      <c r="EL52" s="258"/>
      <c r="FJ52" s="64"/>
      <c r="FK52" s="62"/>
    </row>
    <row r="53" spans="1:167" ht="10.5" customHeight="1">
      <c r="A53" s="57" t="s">
        <v>318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H53" s="200"/>
      <c r="BI53" s="200"/>
      <c r="BJ53" s="200"/>
      <c r="BK53" s="200"/>
      <c r="BL53" s="200"/>
      <c r="BM53" s="200"/>
      <c r="BN53" s="200"/>
      <c r="BO53" s="200"/>
      <c r="BP53" s="200"/>
      <c r="BQ53" s="200"/>
      <c r="BR53" s="200"/>
      <c r="BS53" s="200"/>
      <c r="BT53" s="200"/>
      <c r="BU53" s="200"/>
      <c r="BX53" s="63"/>
      <c r="BY53" s="204" t="s">
        <v>314</v>
      </c>
      <c r="BZ53" s="204"/>
      <c r="CA53" s="200"/>
      <c r="CB53" s="200"/>
      <c r="CC53" s="200"/>
      <c r="CD53" s="200"/>
      <c r="CE53" s="200"/>
      <c r="CF53" s="201" t="s">
        <v>314</v>
      </c>
      <c r="CG53" s="201"/>
      <c r="CH53" s="200"/>
      <c r="CI53" s="200"/>
      <c r="CJ53" s="200"/>
      <c r="CK53" s="200"/>
      <c r="CL53" s="200"/>
      <c r="CM53" s="200"/>
      <c r="CN53" s="200"/>
      <c r="CO53" s="200"/>
      <c r="CP53" s="200"/>
      <c r="CQ53" s="200"/>
      <c r="CR53" s="200"/>
      <c r="CS53" s="200"/>
      <c r="CT53" s="200"/>
      <c r="CU53" s="200"/>
      <c r="CV53" s="200"/>
      <c r="CW53" s="200"/>
      <c r="CX53" s="200"/>
      <c r="CY53" s="200"/>
      <c r="CZ53" s="200"/>
      <c r="DA53" s="200"/>
      <c r="DB53" s="200"/>
      <c r="DC53" s="200"/>
      <c r="DD53" s="200"/>
      <c r="DE53" s="204">
        <v>20</v>
      </c>
      <c r="DF53" s="204"/>
      <c r="DG53" s="204"/>
      <c r="DH53" s="204"/>
      <c r="DI53" s="202"/>
      <c r="DJ53" s="202"/>
      <c r="DK53" s="202"/>
      <c r="DL53" s="201" t="s">
        <v>313</v>
      </c>
      <c r="DM53" s="201"/>
      <c r="DN53" s="201"/>
      <c r="ED53" s="57"/>
      <c r="EE53" s="57"/>
      <c r="EF53" s="57"/>
      <c r="EG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62"/>
    </row>
    <row r="54" spans="1:167" s="58" customFormat="1" ht="9.75" customHeight="1" thickBot="1">
      <c r="N54" s="258" t="s">
        <v>317</v>
      </c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8"/>
      <c r="AB54" s="258"/>
      <c r="AD54" s="258" t="s">
        <v>63</v>
      </c>
      <c r="AE54" s="258"/>
      <c r="AF54" s="258"/>
      <c r="AG54" s="258"/>
      <c r="AH54" s="258"/>
      <c r="AI54" s="258"/>
      <c r="AJ54" s="258"/>
      <c r="AK54" s="258"/>
      <c r="AL54" s="258"/>
      <c r="AM54" s="258"/>
      <c r="AO54" s="258" t="s">
        <v>316</v>
      </c>
      <c r="AP54" s="258"/>
      <c r="AQ54" s="258"/>
      <c r="AR54" s="258"/>
      <c r="AS54" s="258"/>
      <c r="AT54" s="258"/>
      <c r="AU54" s="258"/>
      <c r="AV54" s="258"/>
      <c r="AW54" s="258"/>
      <c r="AX54" s="258"/>
      <c r="AY54" s="258"/>
      <c r="AZ54" s="258"/>
      <c r="BA54" s="258"/>
      <c r="BB54" s="258"/>
      <c r="BC54" s="258"/>
      <c r="BD54" s="258"/>
      <c r="BE54" s="258"/>
      <c r="BF54" s="258"/>
      <c r="BH54" s="259" t="s">
        <v>315</v>
      </c>
      <c r="BI54" s="259"/>
      <c r="BJ54" s="259"/>
      <c r="BK54" s="259"/>
      <c r="BL54" s="259"/>
      <c r="BM54" s="259"/>
      <c r="BN54" s="259"/>
      <c r="BO54" s="259"/>
      <c r="BP54" s="259"/>
      <c r="BQ54" s="259"/>
      <c r="BR54" s="259"/>
      <c r="BS54" s="259"/>
      <c r="BT54" s="259"/>
      <c r="BU54" s="259"/>
      <c r="BX54" s="61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59"/>
    </row>
    <row r="55" spans="1:167" s="57" customFormat="1" ht="10.5" customHeight="1">
      <c r="A55" s="204" t="s">
        <v>314</v>
      </c>
      <c r="B55" s="204"/>
      <c r="C55" s="200"/>
      <c r="D55" s="200"/>
      <c r="E55" s="200"/>
      <c r="F55" s="200"/>
      <c r="G55" s="200"/>
      <c r="H55" s="201" t="s">
        <v>314</v>
      </c>
      <c r="I55" s="201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4">
        <v>20</v>
      </c>
      <c r="AH55" s="204"/>
      <c r="AI55" s="204"/>
      <c r="AJ55" s="204"/>
      <c r="AK55" s="202"/>
      <c r="AL55" s="202"/>
      <c r="AM55" s="202"/>
      <c r="AN55" s="201" t="s">
        <v>313</v>
      </c>
      <c r="AO55" s="201"/>
      <c r="AP55" s="201"/>
    </row>
    <row r="56" spans="1:167" s="57" customFormat="1" ht="3" customHeight="1"/>
  </sheetData>
  <mergeCells count="134">
    <mergeCell ref="DL53:DN53"/>
    <mergeCell ref="DI53:DK53"/>
    <mergeCell ref="DJ51:EA51"/>
    <mergeCell ref="CZ51:DH51"/>
    <mergeCell ref="DJ52:EA52"/>
    <mergeCell ref="CH53:DD53"/>
    <mergeCell ref="DE53:DH53"/>
    <mergeCell ref="CL52:CX52"/>
    <mergeCell ref="CZ52:DH52"/>
    <mergeCell ref="EZ46:FK46"/>
    <mergeCell ref="EZ18:FK18"/>
    <mergeCell ref="EZ19:FK19"/>
    <mergeCell ref="EZ25:FK25"/>
    <mergeCell ref="EZ27:FK27"/>
    <mergeCell ref="EZ28:FK29"/>
    <mergeCell ref="EZ26:FK26"/>
    <mergeCell ref="EZ31:FK31"/>
    <mergeCell ref="EN42:FK42"/>
    <mergeCell ref="EZ20:FK21"/>
    <mergeCell ref="EN41:FK41"/>
    <mergeCell ref="EN43:FK43"/>
    <mergeCell ref="EN33:FK33"/>
    <mergeCell ref="EZ30:FK30"/>
    <mergeCell ref="L31:AV31"/>
    <mergeCell ref="CN42:DA42"/>
    <mergeCell ref="DB42:DO42"/>
    <mergeCell ref="BI42:BR42"/>
    <mergeCell ref="AE42:AN42"/>
    <mergeCell ref="EZ45:FK45"/>
    <mergeCell ref="AR19:AV19"/>
    <mergeCell ref="AW19:AX19"/>
    <mergeCell ref="AY19:BU19"/>
    <mergeCell ref="CC19:CE19"/>
    <mergeCell ref="DP42:EM42"/>
    <mergeCell ref="AE40:AN40"/>
    <mergeCell ref="BV19:BY19"/>
    <mergeCell ref="AY23:BZ24"/>
    <mergeCell ref="BZ19:CB19"/>
    <mergeCell ref="AO42:AX42"/>
    <mergeCell ref="BS40:CM40"/>
    <mergeCell ref="BS41:CM41"/>
    <mergeCell ref="BI39:BR39"/>
    <mergeCell ref="BS42:CM42"/>
    <mergeCell ref="A42:AD42"/>
    <mergeCell ref="A40:AD40"/>
    <mergeCell ref="A41:AD41"/>
    <mergeCell ref="AE41:AN41"/>
    <mergeCell ref="CF53:CG53"/>
    <mergeCell ref="AG55:AJ55"/>
    <mergeCell ref="AK55:AM55"/>
    <mergeCell ref="AN55:AP55"/>
    <mergeCell ref="AO53:BF53"/>
    <mergeCell ref="AO54:BF54"/>
    <mergeCell ref="BH53:BU53"/>
    <mergeCell ref="BH54:BU54"/>
    <mergeCell ref="BY53:BZ53"/>
    <mergeCell ref="CA53:CE53"/>
    <mergeCell ref="N47:AF47"/>
    <mergeCell ref="AH46:BF46"/>
    <mergeCell ref="AH47:BF47"/>
    <mergeCell ref="A55:B55"/>
    <mergeCell ref="C55:G55"/>
    <mergeCell ref="H55:I55"/>
    <mergeCell ref="J55:AF55"/>
    <mergeCell ref="N54:AB54"/>
    <mergeCell ref="AD54:AM54"/>
    <mergeCell ref="AD53:AM53"/>
    <mergeCell ref="N53:AB53"/>
    <mergeCell ref="BX48:EL48"/>
    <mergeCell ref="BX49:EL49"/>
    <mergeCell ref="CL51:CX51"/>
    <mergeCell ref="EC51:EL51"/>
    <mergeCell ref="AH50:BF50"/>
    <mergeCell ref="AH51:BF51"/>
    <mergeCell ref="EC52:EL52"/>
    <mergeCell ref="N50:AF50"/>
    <mergeCell ref="N51:AF51"/>
    <mergeCell ref="BI41:BR41"/>
    <mergeCell ref="AO40:AX40"/>
    <mergeCell ref="AY40:BH40"/>
    <mergeCell ref="AY41:BH41"/>
    <mergeCell ref="AY42:BH42"/>
    <mergeCell ref="A35:AD39"/>
    <mergeCell ref="AE35:AN39"/>
    <mergeCell ref="AO35:AX39"/>
    <mergeCell ref="N46:AF46"/>
    <mergeCell ref="AO25:EL25"/>
    <mergeCell ref="DP39:EM39"/>
    <mergeCell ref="BS39:CM39"/>
    <mergeCell ref="AO28:EL29"/>
    <mergeCell ref="AO26:EL27"/>
    <mergeCell ref="CN39:DA39"/>
    <mergeCell ref="DB39:DO39"/>
    <mergeCell ref="L32:AV32"/>
    <mergeCell ref="CN43:DA43"/>
    <mergeCell ref="DB43:DO43"/>
    <mergeCell ref="BS43:CM43"/>
    <mergeCell ref="DP43:EM43"/>
    <mergeCell ref="CN41:DA41"/>
    <mergeCell ref="DP40:EM40"/>
    <mergeCell ref="DP41:EM41"/>
    <mergeCell ref="DB41:DO41"/>
    <mergeCell ref="DP35:FK38"/>
    <mergeCell ref="BI35:CM35"/>
    <mergeCell ref="BI36:CM36"/>
    <mergeCell ref="CB37:CD37"/>
    <mergeCell ref="CN35:DO38"/>
    <mergeCell ref="EN39:FK39"/>
    <mergeCell ref="AO41:AX41"/>
    <mergeCell ref="BI40:BR40"/>
    <mergeCell ref="BP8:FK8"/>
    <mergeCell ref="BP9:FK9"/>
    <mergeCell ref="BP11:FK11"/>
    <mergeCell ref="BP12:FK12"/>
    <mergeCell ref="BP10:FK10"/>
    <mergeCell ref="AY35:BH39"/>
    <mergeCell ref="CN40:DA40"/>
    <mergeCell ref="DB40:DO40"/>
    <mergeCell ref="EN40:FK40"/>
    <mergeCell ref="DY13:FK13"/>
    <mergeCell ref="DY14:FK14"/>
    <mergeCell ref="BP14:CK14"/>
    <mergeCell ref="BP13:CK13"/>
    <mergeCell ref="EZ17:FK17"/>
    <mergeCell ref="EJ17:EM17"/>
    <mergeCell ref="BQ15:BU15"/>
    <mergeCell ref="BV15:BW15"/>
    <mergeCell ref="BX15:CT15"/>
    <mergeCell ref="CY15:DA15"/>
    <mergeCell ref="DB15:DD15"/>
    <mergeCell ref="B16:EX16"/>
    <mergeCell ref="CU15:CX15"/>
    <mergeCell ref="AO20:EL21"/>
    <mergeCell ref="EZ22:FK24"/>
  </mergeCells>
  <pageMargins left="0.39370078740157483" right="0.31496062992125984" top="0.59055118110236227" bottom="0.35433070866141736" header="0.19685039370078741" footer="0.19685039370078741"/>
  <pageSetup paperSize="9" scale="94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13"/>
  <sheetViews>
    <sheetView zoomScale="115" zoomScaleNormal="115" zoomScaleSheetLayoutView="115" workbookViewId="0">
      <selection activeCell="A2" sqref="A2:A9"/>
    </sheetView>
  </sheetViews>
  <sheetFormatPr defaultColWidth="9.33203125" defaultRowHeight="12.75"/>
  <cols>
    <col min="1" max="1" width="139.33203125" style="1" customWidth="1"/>
    <col min="2" max="16384" width="9.33203125" style="1"/>
  </cols>
  <sheetData>
    <row r="1" spans="1:1" ht="21" customHeight="1">
      <c r="A1" s="6" t="s">
        <v>68</v>
      </c>
    </row>
    <row r="2" spans="1:1" ht="64.5" customHeight="1">
      <c r="A2" s="135" t="s">
        <v>405</v>
      </c>
    </row>
    <row r="3" spans="1:1" ht="57.75" customHeight="1">
      <c r="A3" s="135" t="s">
        <v>406</v>
      </c>
    </row>
    <row r="4" spans="1:1" ht="63.75" customHeight="1">
      <c r="A4" s="135" t="s">
        <v>407</v>
      </c>
    </row>
    <row r="5" spans="1:1" ht="21" customHeight="1">
      <c r="A5" s="6" t="s">
        <v>70</v>
      </c>
    </row>
    <row r="6" spans="1:1" ht="21" customHeight="1">
      <c r="A6" s="135" t="s">
        <v>404</v>
      </c>
    </row>
    <row r="7" spans="1:1" ht="21" customHeight="1">
      <c r="A7" s="110" t="s">
        <v>436</v>
      </c>
    </row>
    <row r="8" spans="1:1" ht="21" customHeight="1">
      <c r="A8" s="135" t="s">
        <v>437</v>
      </c>
    </row>
    <row r="9" spans="1:1">
      <c r="A9" s="111" t="s">
        <v>431</v>
      </c>
    </row>
    <row r="10" spans="1:1" ht="25.5">
      <c r="A10" s="111" t="s">
        <v>432</v>
      </c>
    </row>
    <row r="11" spans="1:1" ht="25.5">
      <c r="A11" s="111" t="s">
        <v>433</v>
      </c>
    </row>
    <row r="12" spans="1:1">
      <c r="A12" s="111" t="s">
        <v>434</v>
      </c>
    </row>
    <row r="13" spans="1:1">
      <c r="A13" s="111" t="s">
        <v>435</v>
      </c>
    </row>
  </sheetData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zoomScale="115" zoomScaleNormal="115" zoomScaleSheetLayoutView="130" workbookViewId="0">
      <selection activeCell="E11" sqref="E11"/>
    </sheetView>
  </sheetViews>
  <sheetFormatPr defaultColWidth="9.33203125" defaultRowHeight="14.25"/>
  <cols>
    <col min="1" max="1" width="41.83203125" style="7" customWidth="1"/>
    <col min="2" max="2" width="12.33203125" style="7" customWidth="1"/>
    <col min="3" max="3" width="24.83203125" style="7" customWidth="1"/>
    <col min="4" max="9" width="14.5" style="7" customWidth="1"/>
    <col min="10" max="10" width="11.83203125" style="7" customWidth="1"/>
    <col min="11" max="11" width="9.33203125" style="7"/>
    <col min="12" max="12" width="26.5" style="7" customWidth="1"/>
    <col min="13" max="16384" width="9.33203125" style="7"/>
  </cols>
  <sheetData>
    <row r="1" spans="1:12" ht="37.5" customHeight="1">
      <c r="A1" s="158" t="s">
        <v>83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s="105" customFormat="1" ht="69.75" customHeight="1">
      <c r="A2" s="104" t="s">
        <v>81</v>
      </c>
      <c r="B2" s="104" t="s">
        <v>71</v>
      </c>
      <c r="C2" s="104" t="s">
        <v>72</v>
      </c>
      <c r="D2" s="104" t="s">
        <v>73</v>
      </c>
      <c r="E2" s="104" t="s">
        <v>74</v>
      </c>
      <c r="F2" s="104" t="s">
        <v>75</v>
      </c>
      <c r="G2" s="104" t="s">
        <v>76</v>
      </c>
      <c r="H2" s="104" t="s">
        <v>82</v>
      </c>
      <c r="I2" s="104" t="s">
        <v>77</v>
      </c>
      <c r="J2" s="104" t="s">
        <v>78</v>
      </c>
      <c r="K2" s="104" t="s">
        <v>79</v>
      </c>
      <c r="L2" s="104" t="s">
        <v>80</v>
      </c>
    </row>
    <row r="3" spans="1:12" s="105" customFormat="1" ht="16.5" customHeight="1">
      <c r="A3" s="106" t="s">
        <v>90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s="105" customFormat="1" ht="53.25" customHeight="1">
      <c r="A4" s="108" t="s">
        <v>421</v>
      </c>
      <c r="B4" s="109"/>
      <c r="C4" s="101" t="s">
        <v>422</v>
      </c>
      <c r="D4" s="101" t="s">
        <v>413</v>
      </c>
      <c r="E4" s="101" t="s">
        <v>408</v>
      </c>
      <c r="F4" s="109"/>
      <c r="G4" s="109" t="s">
        <v>414</v>
      </c>
      <c r="H4" s="109" t="s">
        <v>415</v>
      </c>
      <c r="I4" s="109"/>
      <c r="J4" s="109" t="s">
        <v>415</v>
      </c>
      <c r="K4" s="108" t="s">
        <v>416</v>
      </c>
      <c r="L4" s="109" t="s">
        <v>423</v>
      </c>
    </row>
    <row r="5" spans="1:12" s="105" customFormat="1" ht="57.75" customHeight="1">
      <c r="A5" s="108" t="s">
        <v>420</v>
      </c>
      <c r="B5" s="109"/>
      <c r="C5" s="101" t="s">
        <v>418</v>
      </c>
      <c r="D5" s="101" t="s">
        <v>413</v>
      </c>
      <c r="E5" s="101" t="s">
        <v>408</v>
      </c>
      <c r="F5" s="109"/>
      <c r="G5" s="109" t="s">
        <v>414</v>
      </c>
      <c r="H5" s="109" t="s">
        <v>415</v>
      </c>
      <c r="I5" s="109"/>
      <c r="J5" s="109" t="s">
        <v>415</v>
      </c>
      <c r="K5" s="108" t="s">
        <v>416</v>
      </c>
      <c r="L5" s="109" t="s">
        <v>419</v>
      </c>
    </row>
    <row r="6" spans="1:12" s="105" customFormat="1" ht="56.25" customHeight="1">
      <c r="A6" s="108" t="s">
        <v>417</v>
      </c>
      <c r="B6" s="109"/>
      <c r="C6" s="101" t="s">
        <v>412</v>
      </c>
      <c r="D6" s="101" t="s">
        <v>413</v>
      </c>
      <c r="E6" s="101" t="s">
        <v>408</v>
      </c>
      <c r="F6" s="109"/>
      <c r="G6" s="109" t="s">
        <v>414</v>
      </c>
      <c r="H6" s="109" t="s">
        <v>415</v>
      </c>
      <c r="I6" s="109"/>
      <c r="J6" s="109" t="s">
        <v>415</v>
      </c>
      <c r="K6" s="108" t="s">
        <v>416</v>
      </c>
      <c r="L6" s="109" t="s">
        <v>411</v>
      </c>
    </row>
    <row r="7" spans="1:12" s="105" customFormat="1" ht="73.5">
      <c r="A7" s="108" t="s">
        <v>410</v>
      </c>
      <c r="B7" s="109"/>
      <c r="C7" s="101" t="s">
        <v>425</v>
      </c>
      <c r="D7" s="101" t="s">
        <v>413</v>
      </c>
      <c r="E7" s="101" t="s">
        <v>424</v>
      </c>
      <c r="F7" s="109"/>
      <c r="G7" s="109" t="s">
        <v>414</v>
      </c>
      <c r="H7" s="109" t="s">
        <v>426</v>
      </c>
      <c r="I7" s="109"/>
      <c r="J7" s="109" t="s">
        <v>426</v>
      </c>
      <c r="K7" s="109"/>
      <c r="L7" s="109" t="s">
        <v>427</v>
      </c>
    </row>
    <row r="8" spans="1:12" s="105" customFormat="1" ht="63">
      <c r="A8" s="109"/>
      <c r="B8" s="109"/>
      <c r="C8" s="103" t="s">
        <v>428</v>
      </c>
      <c r="D8" s="101" t="s">
        <v>413</v>
      </c>
      <c r="E8" s="102" t="s">
        <v>429</v>
      </c>
      <c r="F8" s="109"/>
      <c r="G8" s="109" t="s">
        <v>414</v>
      </c>
      <c r="H8" s="109" t="s">
        <v>426</v>
      </c>
      <c r="I8" s="109"/>
      <c r="J8" s="109" t="s">
        <v>426</v>
      </c>
      <c r="K8" s="109" t="s">
        <v>438</v>
      </c>
      <c r="L8" s="109" t="s">
        <v>430</v>
      </c>
    </row>
    <row r="9" spans="1:12" ht="15.75">
      <c r="A9" s="39"/>
      <c r="B9" s="39"/>
      <c r="C9" s="100" t="s">
        <v>409</v>
      </c>
      <c r="D9" s="39"/>
      <c r="E9" s="39"/>
      <c r="F9" s="39"/>
      <c r="G9" s="39"/>
      <c r="H9" s="39"/>
      <c r="I9" s="39"/>
      <c r="J9" s="39"/>
      <c r="K9" s="39"/>
      <c r="L9" s="39"/>
    </row>
    <row r="10" spans="1:12" ht="15.75">
      <c r="A10" s="39"/>
      <c r="B10" s="39"/>
      <c r="C10" s="100" t="s">
        <v>409</v>
      </c>
      <c r="D10" s="39"/>
      <c r="E10" s="39"/>
      <c r="F10" s="39"/>
      <c r="G10" s="39"/>
      <c r="H10" s="39"/>
      <c r="I10" s="39"/>
      <c r="J10" s="39"/>
      <c r="K10" s="39"/>
      <c r="L10" s="39"/>
    </row>
    <row r="11" spans="1:12" ht="15.75">
      <c r="A11" s="39"/>
      <c r="B11" s="39"/>
      <c r="C11" s="100" t="s">
        <v>409</v>
      </c>
      <c r="D11" s="39"/>
      <c r="E11" s="39"/>
      <c r="F11" s="39"/>
      <c r="G11" s="39"/>
      <c r="H11" s="39"/>
      <c r="I11" s="39"/>
      <c r="J11" s="39"/>
      <c r="K11" s="39"/>
      <c r="L11" s="39"/>
    </row>
    <row r="12" spans="1:12" ht="15.75">
      <c r="A12" s="39"/>
      <c r="B12" s="39"/>
      <c r="C12" s="100" t="s">
        <v>409</v>
      </c>
      <c r="D12" s="39"/>
      <c r="E12" s="39"/>
      <c r="F12" s="39"/>
      <c r="G12" s="39"/>
      <c r="H12" s="39"/>
      <c r="I12" s="39"/>
      <c r="J12" s="39"/>
      <c r="K12" s="39"/>
      <c r="L12" s="39"/>
    </row>
    <row r="13" spans="1:12">
      <c r="A13" s="39"/>
      <c r="B13" s="39"/>
      <c r="C13" s="39" t="s">
        <v>409</v>
      </c>
      <c r="D13" s="39"/>
      <c r="E13" s="39"/>
      <c r="F13" s="39"/>
      <c r="G13" s="39"/>
      <c r="H13" s="39"/>
      <c r="I13" s="39"/>
      <c r="J13" s="39"/>
      <c r="K13" s="39"/>
      <c r="L13" s="39"/>
    </row>
  </sheetData>
  <mergeCells count="1">
    <mergeCell ref="A1:L1"/>
  </mergeCells>
  <printOptions horizontalCentered="1"/>
  <pageMargins left="0.19685040000000001" right="3.9370079999999997E-3" top="0.39370080000000002" bottom="0.39370080000000002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zoomScaleNormal="100" zoomScaleSheetLayoutView="115" workbookViewId="0">
      <selection activeCell="B11" sqref="B11"/>
    </sheetView>
  </sheetViews>
  <sheetFormatPr defaultColWidth="9.33203125" defaultRowHeight="14.25"/>
  <cols>
    <col min="1" max="1" width="142" style="7" customWidth="1"/>
    <col min="2" max="2" width="23.5" style="7" customWidth="1"/>
    <col min="3" max="16384" width="9.33203125" style="7"/>
  </cols>
  <sheetData>
    <row r="1" spans="1:2" ht="20.25" customHeight="1">
      <c r="A1" s="160" t="s">
        <v>533</v>
      </c>
      <c r="B1" s="160"/>
    </row>
    <row r="2" spans="1:2" ht="12.75" customHeight="1">
      <c r="A2" s="159"/>
      <c r="B2" s="159"/>
    </row>
    <row r="3" spans="1:2" ht="14.25" customHeight="1">
      <c r="A3" s="9" t="s">
        <v>12</v>
      </c>
      <c r="B3" s="9" t="s">
        <v>13</v>
      </c>
    </row>
    <row r="4" spans="1:2" ht="22.5" customHeight="1">
      <c r="A4" s="10" t="s">
        <v>14</v>
      </c>
      <c r="B4" s="10" t="s">
        <v>15</v>
      </c>
    </row>
    <row r="5" spans="1:2" ht="18" customHeight="1">
      <c r="A5" s="11" t="s">
        <v>87</v>
      </c>
      <c r="B5" s="13">
        <v>41254651.75</v>
      </c>
    </row>
    <row r="6" spans="1:2" ht="33.75" customHeight="1">
      <c r="A6" s="12" t="s">
        <v>84</v>
      </c>
      <c r="B6" s="13">
        <v>41254651.75</v>
      </c>
    </row>
    <row r="7" spans="1:2" ht="30" customHeight="1">
      <c r="A7" s="12" t="s">
        <v>85</v>
      </c>
      <c r="B7" s="13">
        <v>0</v>
      </c>
    </row>
    <row r="8" spans="1:2" ht="33.75" customHeight="1">
      <c r="A8" s="12" t="s">
        <v>86</v>
      </c>
      <c r="B8" s="13">
        <v>0</v>
      </c>
    </row>
    <row r="9" spans="1:2" ht="20.25" customHeight="1">
      <c r="A9" s="11" t="s">
        <v>88</v>
      </c>
      <c r="B9" s="13">
        <v>12254350.939999999</v>
      </c>
    </row>
    <row r="10" spans="1:2" ht="18" customHeight="1">
      <c r="A10" s="12" t="s">
        <v>89</v>
      </c>
      <c r="B10" s="13">
        <v>210909.12</v>
      </c>
    </row>
  </sheetData>
  <mergeCells count="2">
    <mergeCell ref="A2:B2"/>
    <mergeCell ref="A1:B1"/>
  </mergeCells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zoomScale="115" zoomScaleNormal="115" zoomScaleSheetLayoutView="115" workbookViewId="0">
      <selection activeCell="C29" sqref="C29"/>
    </sheetView>
  </sheetViews>
  <sheetFormatPr defaultRowHeight="12.75"/>
  <cols>
    <col min="2" max="2" width="142" customWidth="1"/>
    <col min="3" max="3" width="19.5" customWidth="1"/>
    <col min="4" max="4" width="59" customWidth="1"/>
  </cols>
  <sheetData>
    <row r="1" spans="1:4" ht="14.25">
      <c r="C1" s="21" t="s">
        <v>120</v>
      </c>
    </row>
    <row r="2" spans="1:4" ht="18.75" customHeight="1">
      <c r="A2" s="160" t="s">
        <v>17</v>
      </c>
      <c r="B2" s="160"/>
      <c r="C2" s="160"/>
      <c r="D2" s="161" t="s">
        <v>105</v>
      </c>
    </row>
    <row r="3" spans="1:4" ht="18.75" customHeight="1">
      <c r="A3" s="162" t="s">
        <v>534</v>
      </c>
      <c r="B3" s="162"/>
      <c r="C3" s="162"/>
      <c r="D3" s="161"/>
    </row>
    <row r="4" spans="1:4" ht="21.75" customHeight="1">
      <c r="A4" s="14" t="s">
        <v>104</v>
      </c>
      <c r="B4" s="14" t="s">
        <v>12</v>
      </c>
      <c r="C4" s="9" t="s">
        <v>106</v>
      </c>
      <c r="D4" s="161"/>
    </row>
    <row r="5" spans="1:4" ht="14.25" customHeight="1">
      <c r="A5" s="17">
        <v>1</v>
      </c>
      <c r="B5" s="17">
        <v>2</v>
      </c>
      <c r="C5" s="10">
        <v>3</v>
      </c>
      <c r="D5" s="16"/>
    </row>
    <row r="6" spans="1:4" ht="20.25" customHeight="1">
      <c r="A6" s="17">
        <v>1</v>
      </c>
      <c r="B6" s="15" t="s">
        <v>18</v>
      </c>
      <c r="C6" s="13">
        <v>53509002.689999998</v>
      </c>
      <c r="D6" s="7"/>
    </row>
    <row r="7" spans="1:4" ht="20.25" customHeight="1">
      <c r="A7" s="17"/>
      <c r="B7" s="15" t="s">
        <v>91</v>
      </c>
      <c r="C7" s="13"/>
      <c r="D7" s="7"/>
    </row>
    <row r="8" spans="1:4" ht="20.25" customHeight="1">
      <c r="A8" s="17" t="s">
        <v>107</v>
      </c>
      <c r="B8" s="19" t="s">
        <v>92</v>
      </c>
      <c r="C8" s="13">
        <v>41254651.75</v>
      </c>
      <c r="D8" s="7"/>
    </row>
    <row r="9" spans="1:4" ht="20.25" customHeight="1">
      <c r="A9" s="17"/>
      <c r="B9" s="19" t="s">
        <v>26</v>
      </c>
      <c r="C9" s="13"/>
      <c r="D9" s="7"/>
    </row>
    <row r="10" spans="1:4" ht="20.25" customHeight="1">
      <c r="A10" s="17" t="s">
        <v>108</v>
      </c>
      <c r="B10" s="20" t="s">
        <v>93</v>
      </c>
      <c r="C10" s="13">
        <v>22642656.25</v>
      </c>
      <c r="D10" s="18"/>
    </row>
    <row r="11" spans="1:4" ht="20.25" customHeight="1">
      <c r="A11" s="17" t="s">
        <v>109</v>
      </c>
      <c r="B11" s="19" t="s">
        <v>94</v>
      </c>
      <c r="C11" s="13">
        <v>210909.12</v>
      </c>
      <c r="D11" s="7"/>
    </row>
    <row r="12" spans="1:4" ht="20.25" customHeight="1">
      <c r="A12" s="17"/>
      <c r="B12" s="19" t="s">
        <v>26</v>
      </c>
      <c r="C12" s="13"/>
      <c r="D12" s="7"/>
    </row>
    <row r="13" spans="1:4" ht="20.25" customHeight="1">
      <c r="A13" s="17" t="s">
        <v>110</v>
      </c>
      <c r="B13" s="20" t="s">
        <v>93</v>
      </c>
      <c r="C13" s="13">
        <v>0</v>
      </c>
      <c r="D13" s="7"/>
    </row>
    <row r="14" spans="1:4" ht="20.25" customHeight="1">
      <c r="A14" s="17">
        <v>2</v>
      </c>
      <c r="B14" s="15" t="s">
        <v>19</v>
      </c>
      <c r="C14" s="13">
        <v>330615.58</v>
      </c>
      <c r="D14" s="7"/>
    </row>
    <row r="15" spans="1:4" ht="20.25" customHeight="1">
      <c r="A15" s="17"/>
      <c r="B15" s="15" t="s">
        <v>91</v>
      </c>
      <c r="C15" s="13"/>
      <c r="D15" s="7"/>
    </row>
    <row r="16" spans="1:4" ht="20.25" customHeight="1">
      <c r="A16" s="17" t="s">
        <v>111</v>
      </c>
      <c r="B16" s="19" t="s">
        <v>95</v>
      </c>
      <c r="C16" s="13">
        <v>256699.49</v>
      </c>
      <c r="D16" s="7"/>
    </row>
    <row r="17" spans="1:4" ht="20.25" customHeight="1">
      <c r="A17" s="17"/>
      <c r="B17" s="19" t="s">
        <v>26</v>
      </c>
      <c r="C17" s="13"/>
      <c r="D17" s="7"/>
    </row>
    <row r="18" spans="1:4" ht="20.25" customHeight="1">
      <c r="A18" s="17" t="s">
        <v>112</v>
      </c>
      <c r="B18" s="20" t="s">
        <v>96</v>
      </c>
      <c r="C18" s="13">
        <v>256699.49</v>
      </c>
      <c r="D18" s="7"/>
    </row>
    <row r="19" spans="1:4" ht="20.25" customHeight="1">
      <c r="A19" s="17" t="s">
        <v>113</v>
      </c>
      <c r="B19" s="20" t="s">
        <v>97</v>
      </c>
      <c r="C19" s="13">
        <v>0</v>
      </c>
      <c r="D19" s="7"/>
    </row>
    <row r="20" spans="1:4" ht="20.25" customHeight="1">
      <c r="A20" s="17" t="s">
        <v>114</v>
      </c>
      <c r="B20" s="19" t="s">
        <v>98</v>
      </c>
      <c r="C20" s="13">
        <v>0</v>
      </c>
      <c r="D20" s="7"/>
    </row>
    <row r="21" spans="1:4" ht="20.25" customHeight="1">
      <c r="A21" s="17" t="s">
        <v>115</v>
      </c>
      <c r="B21" s="19" t="s">
        <v>99</v>
      </c>
      <c r="C21" s="13">
        <v>72882.5</v>
      </c>
      <c r="D21" s="7"/>
    </row>
    <row r="22" spans="1:4" ht="20.25" customHeight="1">
      <c r="A22" s="17" t="s">
        <v>116</v>
      </c>
      <c r="B22" s="19" t="s">
        <v>100</v>
      </c>
      <c r="C22" s="13">
        <v>1033.5899999999999</v>
      </c>
      <c r="D22" s="7"/>
    </row>
    <row r="23" spans="1:4" ht="20.25" customHeight="1">
      <c r="A23" s="17">
        <v>3</v>
      </c>
      <c r="B23" s="15" t="s">
        <v>20</v>
      </c>
      <c r="C23" s="13">
        <v>4149471.61</v>
      </c>
      <c r="D23" s="7"/>
    </row>
    <row r="24" spans="1:4" ht="20.25" customHeight="1">
      <c r="A24" s="17"/>
      <c r="B24" s="15" t="s">
        <v>91</v>
      </c>
      <c r="C24" s="13"/>
      <c r="D24" s="7"/>
    </row>
    <row r="25" spans="1:4" ht="20.25" customHeight="1">
      <c r="A25" s="17" t="s">
        <v>117</v>
      </c>
      <c r="B25" s="19" t="s">
        <v>101</v>
      </c>
      <c r="C25" s="13">
        <v>0</v>
      </c>
      <c r="D25" s="7"/>
    </row>
    <row r="26" spans="1:4" ht="20.25" customHeight="1">
      <c r="A26" s="17" t="s">
        <v>118</v>
      </c>
      <c r="B26" s="19" t="s">
        <v>102</v>
      </c>
      <c r="C26" s="13">
        <v>4003503.51</v>
      </c>
      <c r="D26" s="7"/>
    </row>
    <row r="27" spans="1:4" ht="20.25" customHeight="1">
      <c r="A27" s="17"/>
      <c r="B27" s="20" t="s">
        <v>26</v>
      </c>
      <c r="C27" s="13"/>
      <c r="D27" s="7"/>
    </row>
    <row r="28" spans="1:4" ht="20.25" customHeight="1">
      <c r="A28" s="17" t="s">
        <v>119</v>
      </c>
      <c r="B28" s="20" t="s">
        <v>103</v>
      </c>
      <c r="C28" s="13">
        <v>0</v>
      </c>
      <c r="D28" s="7"/>
    </row>
  </sheetData>
  <mergeCells count="3">
    <mergeCell ref="D2:D4"/>
    <mergeCell ref="A2:C2"/>
    <mergeCell ref="A3:C3"/>
  </mergeCells>
  <printOptions horizontalCentered="1"/>
  <pageMargins left="0.19685040000000001" right="3.9370079999999997E-3" top="0.39370080000000002" bottom="0.39370080000000002" header="0.3" footer="0.3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45"/>
  <sheetViews>
    <sheetView topLeftCell="A37" zoomScale="115" zoomScaleNormal="115" zoomScaleSheetLayoutView="115" workbookViewId="0">
      <selection activeCell="F53" sqref="F53"/>
    </sheetView>
  </sheetViews>
  <sheetFormatPr defaultColWidth="9.33203125" defaultRowHeight="14.25"/>
  <cols>
    <col min="1" max="1" width="36.5" style="23" customWidth="1"/>
    <col min="2" max="2" width="11.1640625" style="23" customWidth="1"/>
    <col min="3" max="3" width="16.1640625" style="23" customWidth="1"/>
    <col min="4" max="4" width="17" style="23" customWidth="1"/>
    <col min="5" max="5" width="19.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1.75" customHeight="1">
      <c r="A1" s="22" t="s">
        <v>0</v>
      </c>
      <c r="I1" s="24" t="s">
        <v>121</v>
      </c>
    </row>
    <row r="2" spans="1:10" ht="36" customHeight="1">
      <c r="A2" s="163" t="s">
        <v>535</v>
      </c>
      <c r="B2" s="163"/>
      <c r="C2" s="163"/>
      <c r="D2" s="163"/>
      <c r="E2" s="163"/>
      <c r="F2" s="163"/>
      <c r="G2" s="163"/>
      <c r="H2" s="163"/>
      <c r="I2" s="163"/>
      <c r="J2" s="37" t="s">
        <v>173</v>
      </c>
    </row>
    <row r="3" spans="1:10" ht="24.6" customHeight="1">
      <c r="A3" s="164" t="s">
        <v>21</v>
      </c>
      <c r="B3" s="164" t="s">
        <v>22</v>
      </c>
      <c r="C3" s="164" t="s">
        <v>23</v>
      </c>
      <c r="D3" s="164" t="s">
        <v>24</v>
      </c>
      <c r="E3" s="164"/>
      <c r="F3" s="164"/>
      <c r="G3" s="164"/>
      <c r="H3" s="164"/>
      <c r="I3" s="164"/>
    </row>
    <row r="4" spans="1:10" ht="19.899999999999999" customHeight="1">
      <c r="A4" s="165" t="s">
        <v>0</v>
      </c>
      <c r="B4" s="165" t="s">
        <v>0</v>
      </c>
      <c r="C4" s="165" t="s">
        <v>0</v>
      </c>
      <c r="D4" s="164" t="s">
        <v>25</v>
      </c>
      <c r="E4" s="164" t="s">
        <v>26</v>
      </c>
      <c r="F4" s="164"/>
      <c r="G4" s="164"/>
      <c r="H4" s="164"/>
      <c r="I4" s="164"/>
    </row>
    <row r="5" spans="1:10" ht="96" customHeight="1">
      <c r="A5" s="165" t="s">
        <v>0</v>
      </c>
      <c r="B5" s="165" t="s">
        <v>0</v>
      </c>
      <c r="C5" s="165" t="s">
        <v>0</v>
      </c>
      <c r="D5" s="165" t="s">
        <v>0</v>
      </c>
      <c r="E5" s="10" t="s">
        <v>27</v>
      </c>
      <c r="F5" s="10" t="s">
        <v>28</v>
      </c>
      <c r="G5" s="10" t="s">
        <v>29</v>
      </c>
      <c r="H5" s="10" t="s">
        <v>30</v>
      </c>
      <c r="I5" s="10" t="s">
        <v>31</v>
      </c>
    </row>
    <row r="6" spans="1:10" ht="20.65" customHeight="1">
      <c r="A6" s="10" t="s">
        <v>32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  <c r="G6" s="10">
        <v>7</v>
      </c>
      <c r="H6" s="10" t="s">
        <v>39</v>
      </c>
      <c r="I6" s="10" t="s">
        <v>40</v>
      </c>
    </row>
    <row r="7" spans="1:10" ht="21" customHeight="1">
      <c r="A7" s="28" t="s">
        <v>41</v>
      </c>
      <c r="B7" s="9" t="s">
        <v>42</v>
      </c>
      <c r="C7" s="136" t="s">
        <v>43</v>
      </c>
      <c r="D7" s="149">
        <f>SUM(E7+I7)</f>
        <v>32090564.399999999</v>
      </c>
      <c r="E7" s="149">
        <f>SUM(E9)</f>
        <v>27420564.399999999</v>
      </c>
      <c r="F7" s="149">
        <v>0</v>
      </c>
      <c r="G7" s="149">
        <v>0</v>
      </c>
      <c r="H7" s="149">
        <v>0</v>
      </c>
      <c r="I7" s="149">
        <f>SUM(I13+I9)</f>
        <v>4670000</v>
      </c>
    </row>
    <row r="8" spans="1:10" ht="21" customHeight="1">
      <c r="A8" s="11" t="s">
        <v>44</v>
      </c>
      <c r="B8" s="10" t="s">
        <v>45</v>
      </c>
      <c r="C8" s="136">
        <v>0</v>
      </c>
      <c r="D8" s="149"/>
      <c r="E8" s="150" t="s">
        <v>43</v>
      </c>
      <c r="F8" s="150" t="s">
        <v>43</v>
      </c>
      <c r="G8" s="150" t="s">
        <v>43</v>
      </c>
      <c r="H8" s="150" t="s">
        <v>43</v>
      </c>
      <c r="I8" s="150"/>
    </row>
    <row r="9" spans="1:10" ht="21" customHeight="1">
      <c r="A9" s="11" t="s">
        <v>46</v>
      </c>
      <c r="B9" s="10" t="s">
        <v>47</v>
      </c>
      <c r="C9" s="136">
        <v>0</v>
      </c>
      <c r="D9" s="149">
        <f t="shared" ref="D9:D37" si="0">SUM(E9+I9)</f>
        <v>32090564.399999999</v>
      </c>
      <c r="E9" s="150">
        <f>SUM(E15)</f>
        <v>27420564.399999999</v>
      </c>
      <c r="F9" s="150" t="s">
        <v>43</v>
      </c>
      <c r="G9" s="150" t="s">
        <v>43</v>
      </c>
      <c r="H9" s="150"/>
      <c r="I9" s="150">
        <v>4670000</v>
      </c>
    </row>
    <row r="10" spans="1:10" ht="34.5" customHeight="1">
      <c r="A10" s="11" t="s">
        <v>49</v>
      </c>
      <c r="B10" s="10" t="s">
        <v>48</v>
      </c>
      <c r="C10" s="136">
        <v>0</v>
      </c>
      <c r="D10" s="149">
        <v>0</v>
      </c>
      <c r="E10" s="150" t="s">
        <v>43</v>
      </c>
      <c r="F10" s="150" t="s">
        <v>43</v>
      </c>
      <c r="G10" s="150" t="s">
        <v>43</v>
      </c>
      <c r="H10" s="150" t="s">
        <v>43</v>
      </c>
      <c r="I10" s="150">
        <v>0</v>
      </c>
    </row>
    <row r="11" spans="1:10" ht="78" customHeight="1">
      <c r="A11" s="11" t="s">
        <v>50</v>
      </c>
      <c r="B11" s="10" t="s">
        <v>51</v>
      </c>
      <c r="C11" s="136">
        <v>0</v>
      </c>
      <c r="D11" s="149">
        <v>0</v>
      </c>
      <c r="E11" s="150" t="s">
        <v>43</v>
      </c>
      <c r="F11" s="150" t="s">
        <v>43</v>
      </c>
      <c r="G11" s="150" t="s">
        <v>43</v>
      </c>
      <c r="H11" s="150" t="s">
        <v>43</v>
      </c>
      <c r="I11" s="150">
        <v>0</v>
      </c>
    </row>
    <row r="12" spans="1:10" ht="32.25" customHeight="1">
      <c r="A12" s="11" t="s">
        <v>52</v>
      </c>
      <c r="B12" s="10" t="s">
        <v>53</v>
      </c>
      <c r="C12" s="136">
        <v>0</v>
      </c>
      <c r="D12" s="149">
        <v>0</v>
      </c>
      <c r="E12" s="150" t="s">
        <v>43</v>
      </c>
      <c r="F12" s="150"/>
      <c r="G12" s="150"/>
      <c r="H12" s="150" t="s">
        <v>43</v>
      </c>
      <c r="I12" s="150" t="s">
        <v>43</v>
      </c>
    </row>
    <row r="13" spans="1:10" ht="21" customHeight="1">
      <c r="A13" s="11" t="s">
        <v>54</v>
      </c>
      <c r="B13" s="10" t="s">
        <v>55</v>
      </c>
      <c r="C13" s="136">
        <v>0</v>
      </c>
      <c r="D13" s="149">
        <v>0</v>
      </c>
      <c r="E13" s="150" t="s">
        <v>43</v>
      </c>
      <c r="F13" s="150" t="s">
        <v>43</v>
      </c>
      <c r="G13" s="150" t="s">
        <v>43</v>
      </c>
      <c r="H13" s="150" t="s">
        <v>43</v>
      </c>
      <c r="I13" s="150">
        <v>0</v>
      </c>
    </row>
    <row r="14" spans="1:10" ht="21" customHeight="1">
      <c r="A14" s="11" t="s">
        <v>56</v>
      </c>
      <c r="B14" s="10" t="s">
        <v>57</v>
      </c>
      <c r="C14" s="136" t="s">
        <v>123</v>
      </c>
      <c r="D14" s="149">
        <v>0</v>
      </c>
      <c r="E14" s="150" t="s">
        <v>43</v>
      </c>
      <c r="F14" s="150" t="s">
        <v>409</v>
      </c>
      <c r="G14" s="150" t="s">
        <v>43</v>
      </c>
      <c r="H14" s="150" t="s">
        <v>43</v>
      </c>
      <c r="I14" s="150">
        <v>0</v>
      </c>
    </row>
    <row r="15" spans="1:10" ht="22.5" customHeight="1">
      <c r="A15" s="28" t="s">
        <v>58</v>
      </c>
      <c r="B15" s="9" t="s">
        <v>59</v>
      </c>
      <c r="C15" s="136" t="s">
        <v>43</v>
      </c>
      <c r="D15" s="149">
        <f t="shared" si="0"/>
        <v>32090564.399999999</v>
      </c>
      <c r="E15" s="149">
        <f>SUM(E16+E23+E29)</f>
        <v>27420564.399999999</v>
      </c>
      <c r="F15" s="149">
        <v>0</v>
      </c>
      <c r="G15" s="149">
        <v>0</v>
      </c>
      <c r="H15" s="149">
        <v>0</v>
      </c>
      <c r="I15" s="151">
        <f>SUM(I29+I16)</f>
        <v>4670000</v>
      </c>
    </row>
    <row r="16" spans="1:10" ht="25.5" customHeight="1">
      <c r="A16" s="12" t="s">
        <v>125</v>
      </c>
      <c r="B16" s="10">
        <v>210</v>
      </c>
      <c r="C16" s="136">
        <v>0</v>
      </c>
      <c r="D16" s="149">
        <f t="shared" si="0"/>
        <v>20603672.399999999</v>
      </c>
      <c r="E16" s="152">
        <f>SUM(E17+E20+E21)</f>
        <v>20443672.399999999</v>
      </c>
      <c r="F16" s="150">
        <v>0</v>
      </c>
      <c r="G16" s="150">
        <v>0</v>
      </c>
      <c r="H16" s="150">
        <v>0</v>
      </c>
      <c r="I16" s="152">
        <v>160000</v>
      </c>
    </row>
    <row r="17" spans="1:9" ht="49.5" customHeight="1">
      <c r="A17" s="26" t="s">
        <v>124</v>
      </c>
      <c r="B17" s="10">
        <v>211</v>
      </c>
      <c r="C17" s="136">
        <v>0</v>
      </c>
      <c r="D17" s="149">
        <f t="shared" si="0"/>
        <v>20592472.399999999</v>
      </c>
      <c r="E17" s="150">
        <f>SUM(E18+E19)</f>
        <v>20432472.399999999</v>
      </c>
      <c r="F17" s="150">
        <v>0</v>
      </c>
      <c r="G17" s="150">
        <v>0</v>
      </c>
      <c r="H17" s="150">
        <v>0</v>
      </c>
      <c r="I17" s="150">
        <v>160000</v>
      </c>
    </row>
    <row r="18" spans="1:9" ht="24.75" customHeight="1">
      <c r="A18" s="27" t="s">
        <v>133</v>
      </c>
      <c r="B18" s="10" t="s">
        <v>134</v>
      </c>
      <c r="C18" s="136">
        <v>0</v>
      </c>
      <c r="D18" s="149">
        <f t="shared" si="0"/>
        <v>15845721.869999999</v>
      </c>
      <c r="E18" s="150">
        <v>15722832.869999999</v>
      </c>
      <c r="F18" s="150">
        <v>0</v>
      </c>
      <c r="G18" s="150">
        <v>0</v>
      </c>
      <c r="H18" s="150">
        <v>0</v>
      </c>
      <c r="I18" s="150">
        <v>122889</v>
      </c>
    </row>
    <row r="19" spans="1:9" ht="136.5" customHeight="1">
      <c r="A19" s="27" t="s">
        <v>135</v>
      </c>
      <c r="B19" s="10" t="s">
        <v>136</v>
      </c>
      <c r="C19" s="136">
        <v>0</v>
      </c>
      <c r="D19" s="149">
        <f t="shared" si="0"/>
        <v>4746750.53</v>
      </c>
      <c r="E19" s="150">
        <v>4709639.53</v>
      </c>
      <c r="F19" s="150">
        <v>0</v>
      </c>
      <c r="G19" s="150">
        <v>0</v>
      </c>
      <c r="H19" s="150">
        <v>0</v>
      </c>
      <c r="I19" s="150">
        <v>37111</v>
      </c>
    </row>
    <row r="20" spans="1:9" ht="49.5" customHeight="1">
      <c r="A20" s="26" t="s">
        <v>131</v>
      </c>
      <c r="B20" s="10">
        <v>212</v>
      </c>
      <c r="C20" s="136">
        <v>0</v>
      </c>
      <c r="D20" s="149">
        <f t="shared" si="0"/>
        <v>10000</v>
      </c>
      <c r="E20" s="150">
        <v>10000</v>
      </c>
      <c r="F20" s="150">
        <v>0</v>
      </c>
      <c r="G20" s="150">
        <v>0</v>
      </c>
      <c r="H20" s="150">
        <v>0</v>
      </c>
      <c r="I20" s="150">
        <v>0</v>
      </c>
    </row>
    <row r="21" spans="1:9" ht="37.5" customHeight="1">
      <c r="A21" s="26" t="s">
        <v>132</v>
      </c>
      <c r="B21" s="10">
        <v>213</v>
      </c>
      <c r="C21" s="136">
        <v>0</v>
      </c>
      <c r="D21" s="149">
        <f t="shared" si="0"/>
        <v>1200</v>
      </c>
      <c r="E21" s="150">
        <v>1200</v>
      </c>
      <c r="F21" s="150">
        <v>0</v>
      </c>
      <c r="G21" s="150">
        <v>0</v>
      </c>
      <c r="H21" s="150">
        <v>0</v>
      </c>
      <c r="I21" s="150">
        <v>0</v>
      </c>
    </row>
    <row r="22" spans="1:9" ht="36" customHeight="1">
      <c r="A22" s="12" t="s">
        <v>126</v>
      </c>
      <c r="B22" s="10">
        <v>220</v>
      </c>
      <c r="C22" s="136">
        <v>0</v>
      </c>
      <c r="D22" s="149">
        <f t="shared" si="0"/>
        <v>0</v>
      </c>
      <c r="E22" s="150">
        <v>0</v>
      </c>
      <c r="F22" s="150">
        <v>0</v>
      </c>
      <c r="G22" s="150">
        <v>0</v>
      </c>
      <c r="H22" s="150">
        <v>0</v>
      </c>
      <c r="I22" s="150">
        <v>0</v>
      </c>
    </row>
    <row r="23" spans="1:9" ht="36" customHeight="1">
      <c r="A23" s="12" t="s">
        <v>127</v>
      </c>
      <c r="B23" s="10">
        <v>230</v>
      </c>
      <c r="C23" s="136">
        <v>0</v>
      </c>
      <c r="D23" s="149">
        <f t="shared" si="0"/>
        <v>1117575</v>
      </c>
      <c r="E23" s="152">
        <f>SUM(E24:E26)</f>
        <v>1117575</v>
      </c>
      <c r="F23" s="150">
        <v>0</v>
      </c>
      <c r="G23" s="150">
        <v>0</v>
      </c>
      <c r="H23" s="150">
        <v>0</v>
      </c>
      <c r="I23" s="150">
        <v>0</v>
      </c>
    </row>
    <row r="24" spans="1:9" ht="30" customHeight="1">
      <c r="A24" s="26" t="s">
        <v>137</v>
      </c>
      <c r="B24" s="10">
        <v>231</v>
      </c>
      <c r="C24" s="136">
        <v>0</v>
      </c>
      <c r="D24" s="149">
        <f t="shared" si="0"/>
        <v>514691</v>
      </c>
      <c r="E24" s="150">
        <v>514691</v>
      </c>
      <c r="F24" s="150">
        <v>0</v>
      </c>
      <c r="G24" s="150">
        <v>0</v>
      </c>
      <c r="H24" s="150">
        <v>0</v>
      </c>
      <c r="I24" s="150">
        <v>0</v>
      </c>
    </row>
    <row r="25" spans="1:9" ht="20.25" customHeight="1">
      <c r="A25" s="26" t="s">
        <v>138</v>
      </c>
      <c r="B25" s="10">
        <v>232</v>
      </c>
      <c r="C25" s="136">
        <v>0</v>
      </c>
      <c r="D25" s="149">
        <f t="shared" si="0"/>
        <v>592290</v>
      </c>
      <c r="E25" s="150">
        <v>592290</v>
      </c>
      <c r="F25" s="150">
        <v>0</v>
      </c>
      <c r="G25" s="150">
        <v>0</v>
      </c>
      <c r="H25" s="150">
        <v>0</v>
      </c>
      <c r="I25" s="150">
        <v>0</v>
      </c>
    </row>
    <row r="26" spans="1:9" ht="20.25" customHeight="1">
      <c r="A26" s="26" t="s">
        <v>139</v>
      </c>
      <c r="B26" s="10">
        <v>233</v>
      </c>
      <c r="C26" s="136">
        <v>0</v>
      </c>
      <c r="D26" s="149">
        <f t="shared" si="0"/>
        <v>10594</v>
      </c>
      <c r="E26" s="150">
        <v>10594</v>
      </c>
      <c r="F26" s="150">
        <v>0</v>
      </c>
      <c r="G26" s="150">
        <v>0</v>
      </c>
      <c r="H26" s="150">
        <v>0</v>
      </c>
      <c r="I26" s="150">
        <v>0</v>
      </c>
    </row>
    <row r="27" spans="1:9" ht="39" customHeight="1">
      <c r="A27" s="12" t="s">
        <v>128</v>
      </c>
      <c r="B27" s="10">
        <v>240</v>
      </c>
      <c r="C27" s="136">
        <v>0</v>
      </c>
      <c r="D27" s="149">
        <f t="shared" si="0"/>
        <v>0</v>
      </c>
      <c r="E27" s="150">
        <v>0</v>
      </c>
      <c r="F27" s="150">
        <v>0</v>
      </c>
      <c r="G27" s="150">
        <v>0</v>
      </c>
      <c r="H27" s="150">
        <v>0</v>
      </c>
      <c r="I27" s="150">
        <v>0</v>
      </c>
    </row>
    <row r="28" spans="1:9" ht="48.75" customHeight="1">
      <c r="A28" s="12" t="s">
        <v>129</v>
      </c>
      <c r="B28" s="10">
        <v>250</v>
      </c>
      <c r="C28" s="136">
        <v>0</v>
      </c>
      <c r="D28" s="149">
        <f t="shared" si="0"/>
        <v>0</v>
      </c>
      <c r="E28" s="150">
        <v>0</v>
      </c>
      <c r="F28" s="150">
        <v>0</v>
      </c>
      <c r="G28" s="150">
        <v>0</v>
      </c>
      <c r="H28" s="150">
        <v>0</v>
      </c>
      <c r="I28" s="150">
        <v>0</v>
      </c>
    </row>
    <row r="29" spans="1:9" ht="34.5" customHeight="1">
      <c r="A29" s="12" t="s">
        <v>130</v>
      </c>
      <c r="B29" s="10">
        <v>260</v>
      </c>
      <c r="C29" s="136" t="s">
        <v>43</v>
      </c>
      <c r="D29" s="149">
        <f t="shared" si="0"/>
        <v>10369317</v>
      </c>
      <c r="E29" s="152">
        <f>SUM(E30:E37)</f>
        <v>5859317</v>
      </c>
      <c r="F29" s="150">
        <v>0</v>
      </c>
      <c r="G29" s="150">
        <v>0</v>
      </c>
      <c r="H29" s="150">
        <v>0</v>
      </c>
      <c r="I29" s="152">
        <f>SUM(I30:I37)</f>
        <v>4510000</v>
      </c>
    </row>
    <row r="30" spans="1:9" ht="26.25" customHeight="1">
      <c r="A30" s="26" t="s">
        <v>140</v>
      </c>
      <c r="B30" s="10">
        <v>261</v>
      </c>
      <c r="C30" s="136">
        <v>0</v>
      </c>
      <c r="D30" s="149">
        <f>SUM(E30+I30)</f>
        <v>13388</v>
      </c>
      <c r="E30" s="150">
        <v>13388</v>
      </c>
      <c r="F30" s="150">
        <v>0</v>
      </c>
      <c r="G30" s="150">
        <v>0</v>
      </c>
      <c r="H30" s="150">
        <v>0</v>
      </c>
      <c r="I30" s="150">
        <v>0</v>
      </c>
    </row>
    <row r="31" spans="1:9" ht="26.25" customHeight="1">
      <c r="A31" s="26" t="s">
        <v>141</v>
      </c>
      <c r="B31" s="10">
        <v>262</v>
      </c>
      <c r="C31" s="136">
        <v>0</v>
      </c>
      <c r="D31" s="149">
        <f>SUM(E31+I31)</f>
        <v>34000</v>
      </c>
      <c r="E31" s="150">
        <v>34000</v>
      </c>
      <c r="F31" s="150">
        <v>0</v>
      </c>
      <c r="G31" s="150">
        <v>0</v>
      </c>
      <c r="H31" s="150">
        <v>0</v>
      </c>
      <c r="I31" s="150">
        <v>0</v>
      </c>
    </row>
    <row r="32" spans="1:9" ht="26.25" customHeight="1">
      <c r="A32" s="26" t="s">
        <v>142</v>
      </c>
      <c r="B32" s="10">
        <v>263</v>
      </c>
      <c r="C32" s="136">
        <v>0</v>
      </c>
      <c r="D32" s="149">
        <f>SUM(E32+I32)</f>
        <v>2622885</v>
      </c>
      <c r="E32" s="150">
        <v>2622885</v>
      </c>
      <c r="F32" s="150">
        <v>0</v>
      </c>
      <c r="G32" s="150">
        <v>0</v>
      </c>
      <c r="H32" s="150">
        <v>0</v>
      </c>
      <c r="I32" s="150">
        <v>0</v>
      </c>
    </row>
    <row r="33" spans="1:9" ht="26.25" customHeight="1">
      <c r="A33" s="26" t="s">
        <v>143</v>
      </c>
      <c r="B33" s="10">
        <v>264</v>
      </c>
      <c r="C33" s="136">
        <v>0</v>
      </c>
      <c r="D33" s="149">
        <f>SUM(E33+I33)</f>
        <v>0</v>
      </c>
      <c r="E33" s="150">
        <v>0</v>
      </c>
      <c r="F33" s="150">
        <v>0</v>
      </c>
      <c r="G33" s="150">
        <v>0</v>
      </c>
      <c r="H33" s="150">
        <v>0</v>
      </c>
      <c r="I33" s="150">
        <v>0</v>
      </c>
    </row>
    <row r="34" spans="1:9" ht="33.75" customHeight="1">
      <c r="A34" s="26" t="s">
        <v>144</v>
      </c>
      <c r="B34" s="10">
        <v>265</v>
      </c>
      <c r="C34" s="136">
        <v>0</v>
      </c>
      <c r="D34" s="149">
        <f>SUM(E34+I34)</f>
        <v>1588221</v>
      </c>
      <c r="E34" s="150">
        <v>1588221</v>
      </c>
      <c r="F34" s="150">
        <v>0</v>
      </c>
      <c r="G34" s="150">
        <v>0</v>
      </c>
      <c r="H34" s="150">
        <v>0</v>
      </c>
      <c r="I34" s="150">
        <v>0</v>
      </c>
    </row>
    <row r="35" spans="1:9" ht="26.25" customHeight="1">
      <c r="A35" s="26" t="s">
        <v>145</v>
      </c>
      <c r="B35" s="10">
        <v>266</v>
      </c>
      <c r="C35" s="136">
        <v>0</v>
      </c>
      <c r="D35" s="149">
        <f t="shared" si="0"/>
        <v>5447823</v>
      </c>
      <c r="E35" s="150">
        <v>1457823</v>
      </c>
      <c r="F35" s="150">
        <v>0</v>
      </c>
      <c r="G35" s="150">
        <v>0</v>
      </c>
      <c r="H35" s="150">
        <v>0</v>
      </c>
      <c r="I35" s="150">
        <v>3990000</v>
      </c>
    </row>
    <row r="36" spans="1:9" ht="33.75" customHeight="1">
      <c r="A36" s="26" t="s">
        <v>146</v>
      </c>
      <c r="B36" s="10">
        <v>267</v>
      </c>
      <c r="C36" s="136">
        <v>0</v>
      </c>
      <c r="D36" s="149">
        <f t="shared" si="0"/>
        <v>0</v>
      </c>
      <c r="E36" s="150">
        <v>0</v>
      </c>
      <c r="F36" s="150">
        <v>0</v>
      </c>
      <c r="G36" s="150">
        <v>0</v>
      </c>
      <c r="H36" s="150">
        <v>0</v>
      </c>
      <c r="I36" s="150">
        <v>0</v>
      </c>
    </row>
    <row r="37" spans="1:9" ht="34.5" customHeight="1">
      <c r="A37" s="26" t="s">
        <v>147</v>
      </c>
      <c r="B37" s="10">
        <v>268</v>
      </c>
      <c r="C37" s="136">
        <v>0</v>
      </c>
      <c r="D37" s="149">
        <f t="shared" si="0"/>
        <v>663000</v>
      </c>
      <c r="E37" s="150">
        <v>143000</v>
      </c>
      <c r="F37" s="150">
        <v>0</v>
      </c>
      <c r="G37" s="150">
        <v>0</v>
      </c>
      <c r="H37" s="150">
        <v>0</v>
      </c>
      <c r="I37" s="150">
        <v>520000</v>
      </c>
    </row>
    <row r="38" spans="1:9" ht="38.25" customHeight="1">
      <c r="A38" s="28" t="s">
        <v>148</v>
      </c>
      <c r="B38" s="9">
        <v>300</v>
      </c>
      <c r="C38" s="136">
        <v>0</v>
      </c>
      <c r="D38" s="150">
        <v>0</v>
      </c>
      <c r="E38" s="150">
        <v>0</v>
      </c>
      <c r="F38" s="150">
        <v>0</v>
      </c>
      <c r="G38" s="150">
        <v>0</v>
      </c>
      <c r="H38" s="150">
        <v>0</v>
      </c>
      <c r="I38" s="150">
        <v>0</v>
      </c>
    </row>
    <row r="39" spans="1:9" ht="20.25" customHeight="1">
      <c r="A39" s="25" t="s">
        <v>149</v>
      </c>
      <c r="B39" s="10">
        <v>310</v>
      </c>
      <c r="C39" s="136">
        <v>0</v>
      </c>
      <c r="D39" s="150">
        <v>0</v>
      </c>
      <c r="E39" s="150">
        <v>0</v>
      </c>
      <c r="F39" s="150">
        <v>0</v>
      </c>
      <c r="G39" s="150">
        <v>0</v>
      </c>
      <c r="H39" s="150">
        <v>0</v>
      </c>
      <c r="I39" s="150">
        <v>0</v>
      </c>
    </row>
    <row r="40" spans="1:9" ht="20.25" customHeight="1">
      <c r="A40" s="25" t="s">
        <v>150</v>
      </c>
      <c r="B40" s="10">
        <v>320</v>
      </c>
      <c r="C40" s="136">
        <v>0</v>
      </c>
      <c r="D40" s="150">
        <v>0</v>
      </c>
      <c r="E40" s="150">
        <v>0</v>
      </c>
      <c r="F40" s="150">
        <v>0</v>
      </c>
      <c r="G40" s="150">
        <v>0</v>
      </c>
      <c r="H40" s="150">
        <v>0</v>
      </c>
      <c r="I40" s="150">
        <v>0</v>
      </c>
    </row>
    <row r="41" spans="1:9" ht="32.25" customHeight="1">
      <c r="A41" s="28" t="s">
        <v>153</v>
      </c>
      <c r="B41" s="9">
        <v>400</v>
      </c>
      <c r="C41" s="136">
        <v>0</v>
      </c>
      <c r="D41" s="150">
        <v>0</v>
      </c>
      <c r="E41" s="150">
        <v>0</v>
      </c>
      <c r="F41" s="150">
        <v>0</v>
      </c>
      <c r="G41" s="150">
        <v>0</v>
      </c>
      <c r="H41" s="150">
        <v>0</v>
      </c>
      <c r="I41" s="150">
        <v>0</v>
      </c>
    </row>
    <row r="42" spans="1:9" ht="21.75" customHeight="1">
      <c r="A42" s="25" t="s">
        <v>151</v>
      </c>
      <c r="B42" s="10">
        <v>410</v>
      </c>
      <c r="C42" s="136">
        <v>0</v>
      </c>
      <c r="D42" s="150">
        <v>0</v>
      </c>
      <c r="E42" s="150">
        <v>0</v>
      </c>
      <c r="F42" s="150">
        <v>0</v>
      </c>
      <c r="G42" s="150">
        <v>0</v>
      </c>
      <c r="H42" s="150">
        <v>0</v>
      </c>
      <c r="I42" s="150">
        <v>0</v>
      </c>
    </row>
    <row r="43" spans="1:9" ht="21.75" customHeight="1">
      <c r="A43" s="25" t="s">
        <v>152</v>
      </c>
      <c r="B43" s="10">
        <v>420</v>
      </c>
      <c r="C43" s="136">
        <v>0</v>
      </c>
      <c r="D43" s="150">
        <v>0</v>
      </c>
      <c r="E43" s="150">
        <v>0</v>
      </c>
      <c r="F43" s="150">
        <v>0</v>
      </c>
      <c r="G43" s="150">
        <v>0</v>
      </c>
      <c r="H43" s="150">
        <v>0</v>
      </c>
      <c r="I43" s="150">
        <v>0</v>
      </c>
    </row>
    <row r="44" spans="1:9" ht="23.25" customHeight="1">
      <c r="A44" s="28" t="s">
        <v>154</v>
      </c>
      <c r="B44" s="9">
        <v>500</v>
      </c>
      <c r="C44" s="136">
        <v>0</v>
      </c>
      <c r="D44" s="150">
        <v>0</v>
      </c>
      <c r="E44" s="150">
        <v>0</v>
      </c>
      <c r="F44" s="150">
        <v>0</v>
      </c>
      <c r="G44" s="150">
        <v>0</v>
      </c>
      <c r="H44" s="150">
        <v>0</v>
      </c>
      <c r="I44" s="150">
        <v>0</v>
      </c>
    </row>
    <row r="45" spans="1:9" ht="23.25" customHeight="1">
      <c r="A45" s="28" t="s">
        <v>61</v>
      </c>
      <c r="B45" s="9">
        <v>600</v>
      </c>
      <c r="C45" s="136">
        <v>0</v>
      </c>
      <c r="D45" s="137">
        <v>0</v>
      </c>
      <c r="E45" s="137">
        <v>0</v>
      </c>
      <c r="F45" s="137">
        <v>0</v>
      </c>
      <c r="G45" s="137">
        <v>0</v>
      </c>
      <c r="H45" s="137">
        <v>0</v>
      </c>
      <c r="I45" s="137">
        <v>0</v>
      </c>
    </row>
  </sheetData>
  <autoFilter ref="A6:I6"/>
  <mergeCells count="7">
    <mergeCell ref="A2:I2"/>
    <mergeCell ref="A3:A5"/>
    <mergeCell ref="B3:B5"/>
    <mergeCell ref="C3:C5"/>
    <mergeCell ref="D3:I3"/>
    <mergeCell ref="D4:D5"/>
    <mergeCell ref="E4:I4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zoomScale="115" zoomScaleNormal="115" zoomScaleSheetLayoutView="115" workbookViewId="0">
      <selection activeCell="E9" sqref="E9"/>
    </sheetView>
  </sheetViews>
  <sheetFormatPr defaultColWidth="9.33203125" defaultRowHeight="14.25"/>
  <cols>
    <col min="1" max="1" width="36.5" style="23" customWidth="1"/>
    <col min="2" max="2" width="11.1640625" style="23" customWidth="1"/>
    <col min="3" max="3" width="16.1640625" style="23" customWidth="1"/>
    <col min="4" max="12" width="18" style="23" customWidth="1"/>
    <col min="13" max="16384" width="9.33203125" style="23"/>
  </cols>
  <sheetData>
    <row r="1" spans="1:12" ht="21.75" customHeight="1">
      <c r="A1" s="22" t="s">
        <v>0</v>
      </c>
      <c r="I1" s="24"/>
      <c r="L1" s="24" t="s">
        <v>155</v>
      </c>
    </row>
    <row r="2" spans="1:12" ht="36" customHeight="1">
      <c r="A2" s="171" t="s">
        <v>536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33.75" customHeight="1">
      <c r="A3" s="166" t="s">
        <v>21</v>
      </c>
      <c r="B3" s="166" t="s">
        <v>22</v>
      </c>
      <c r="C3" s="172" t="s">
        <v>156</v>
      </c>
      <c r="D3" s="170" t="s">
        <v>157</v>
      </c>
      <c r="E3" s="170"/>
      <c r="F3" s="170"/>
      <c r="G3" s="170"/>
      <c r="H3" s="170"/>
      <c r="I3" s="170"/>
      <c r="J3" s="170"/>
      <c r="K3" s="170"/>
      <c r="L3" s="170"/>
    </row>
    <row r="4" spans="1:12" ht="26.25" customHeight="1">
      <c r="A4" s="167"/>
      <c r="B4" s="167" t="s">
        <v>0</v>
      </c>
      <c r="C4" s="173"/>
      <c r="D4" s="170" t="s">
        <v>158</v>
      </c>
      <c r="E4" s="170"/>
      <c r="F4" s="170"/>
      <c r="G4" s="170" t="s">
        <v>16</v>
      </c>
      <c r="H4" s="170"/>
      <c r="I4" s="170"/>
      <c r="J4" s="170"/>
      <c r="K4" s="170"/>
      <c r="L4" s="170"/>
    </row>
    <row r="5" spans="1:12" ht="67.5" customHeight="1">
      <c r="A5" s="167"/>
      <c r="B5" s="167"/>
      <c r="C5" s="173"/>
      <c r="D5" s="170"/>
      <c r="E5" s="170"/>
      <c r="F5" s="170"/>
      <c r="G5" s="170" t="s">
        <v>162</v>
      </c>
      <c r="H5" s="170"/>
      <c r="I5" s="170"/>
      <c r="J5" s="170" t="s">
        <v>163</v>
      </c>
      <c r="K5" s="170"/>
      <c r="L5" s="170"/>
    </row>
    <row r="6" spans="1:12" ht="66.75" customHeight="1">
      <c r="A6" s="168"/>
      <c r="B6" s="168"/>
      <c r="C6" s="174"/>
      <c r="D6" s="31" t="s">
        <v>159</v>
      </c>
      <c r="E6" s="31" t="s">
        <v>160</v>
      </c>
      <c r="F6" s="31" t="s">
        <v>161</v>
      </c>
      <c r="G6" s="31" t="s">
        <v>159</v>
      </c>
      <c r="H6" s="31" t="s">
        <v>160</v>
      </c>
      <c r="I6" s="31" t="s">
        <v>161</v>
      </c>
      <c r="J6" s="31" t="s">
        <v>159</v>
      </c>
      <c r="K6" s="31" t="s">
        <v>160</v>
      </c>
      <c r="L6" s="31" t="s">
        <v>161</v>
      </c>
    </row>
    <row r="7" spans="1:12" ht="20.65" customHeight="1">
      <c r="A7" s="29" t="s">
        <v>32</v>
      </c>
      <c r="B7" s="29" t="s">
        <v>33</v>
      </c>
      <c r="C7" s="29" t="s">
        <v>34</v>
      </c>
      <c r="D7" s="29" t="s">
        <v>35</v>
      </c>
      <c r="E7" s="29" t="s">
        <v>36</v>
      </c>
      <c r="F7" s="29" t="s">
        <v>37</v>
      </c>
      <c r="G7" s="29" t="s">
        <v>38</v>
      </c>
      <c r="H7" s="29" t="s">
        <v>39</v>
      </c>
      <c r="I7" s="29" t="s">
        <v>40</v>
      </c>
      <c r="J7" s="29" t="s">
        <v>164</v>
      </c>
      <c r="K7" s="29" t="s">
        <v>165</v>
      </c>
      <c r="L7" s="29" t="s">
        <v>166</v>
      </c>
    </row>
    <row r="8" spans="1:12" ht="41.25" customHeight="1">
      <c r="A8" s="36" t="s">
        <v>167</v>
      </c>
      <c r="B8" s="34" t="s">
        <v>168</v>
      </c>
      <c r="C8" s="10" t="s">
        <v>43</v>
      </c>
      <c r="D8" s="138">
        <v>10369317</v>
      </c>
      <c r="E8" s="138">
        <v>10369317</v>
      </c>
      <c r="F8" s="138">
        <v>10369317</v>
      </c>
      <c r="G8" s="138">
        <v>10369317</v>
      </c>
      <c r="H8" s="138">
        <v>10369317</v>
      </c>
      <c r="I8" s="138">
        <v>10369317</v>
      </c>
      <c r="J8" s="139">
        <v>0</v>
      </c>
      <c r="K8" s="139">
        <v>0</v>
      </c>
      <c r="L8" s="139">
        <v>0</v>
      </c>
    </row>
    <row r="9" spans="1:12" ht="54" customHeight="1">
      <c r="A9" s="36" t="s">
        <v>169</v>
      </c>
      <c r="B9" s="34" t="s">
        <v>170</v>
      </c>
      <c r="C9" s="10" t="s">
        <v>43</v>
      </c>
      <c r="D9" s="139">
        <v>0</v>
      </c>
      <c r="E9" s="139">
        <v>0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</row>
    <row r="10" spans="1:12" ht="38.25" customHeight="1">
      <c r="A10" s="36" t="s">
        <v>171</v>
      </c>
      <c r="B10" s="34" t="s">
        <v>172</v>
      </c>
      <c r="C10" s="33"/>
      <c r="D10" s="138">
        <v>10369317</v>
      </c>
      <c r="E10" s="138">
        <v>10369317</v>
      </c>
      <c r="F10" s="138">
        <v>10369317</v>
      </c>
      <c r="G10" s="138">
        <v>10369317</v>
      </c>
      <c r="H10" s="138">
        <v>10369317</v>
      </c>
      <c r="I10" s="138">
        <v>10369317</v>
      </c>
      <c r="J10" s="139">
        <v>0</v>
      </c>
      <c r="K10" s="139">
        <v>0</v>
      </c>
      <c r="L10" s="139"/>
    </row>
    <row r="11" spans="1:12">
      <c r="A11" s="33" t="s">
        <v>69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>
      <c r="A12" s="33" t="s">
        <v>69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4" spans="1:12" ht="26.25" customHeight="1">
      <c r="A14" s="169" t="s">
        <v>190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</row>
    <row r="15" spans="1:12" ht="26.25" customHeight="1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</row>
    <row r="16" spans="1:12" ht="26.25" customHeight="1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</row>
    <row r="17" spans="1:12" ht="26.25" customHeight="1">
      <c r="A17" s="169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</row>
    <row r="18" spans="1:12" ht="26.25" customHeight="1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</row>
    <row r="19" spans="1:12" ht="26.25" customHeight="1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</row>
  </sheetData>
  <autoFilter ref="A7:I7"/>
  <mergeCells count="10">
    <mergeCell ref="A3:A6"/>
    <mergeCell ref="A14:L19"/>
    <mergeCell ref="G5:I5"/>
    <mergeCell ref="J5:L5"/>
    <mergeCell ref="A2:L2"/>
    <mergeCell ref="D3:L3"/>
    <mergeCell ref="G4:L4"/>
    <mergeCell ref="C3:C6"/>
    <mergeCell ref="B3:B6"/>
    <mergeCell ref="D4:F5"/>
  </mergeCells>
  <printOptions horizontalCentered="1"/>
  <pageMargins left="0.19685040000000001" right="3.9370079999999997E-3" top="0.39370080000000002" bottom="0.39370080000000002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zoomScale="115" zoomScaleNormal="115" zoomScaleSheetLayoutView="115" workbookViewId="0">
      <selection activeCell="C13" sqref="C13"/>
    </sheetView>
  </sheetViews>
  <sheetFormatPr defaultColWidth="9.33203125" defaultRowHeight="14.25"/>
  <cols>
    <col min="1" max="1" width="47" style="23" customWidth="1"/>
    <col min="2" max="2" width="11.1640625" style="23" customWidth="1"/>
    <col min="3" max="3" width="33.1640625" style="23" customWidth="1"/>
    <col min="4" max="4" width="21" style="23" customWidth="1"/>
    <col min="5" max="16384" width="9.33203125" style="23"/>
  </cols>
  <sheetData>
    <row r="1" spans="1:4" ht="21.75" customHeight="1">
      <c r="A1" s="22" t="s">
        <v>0</v>
      </c>
      <c r="C1" s="24" t="s">
        <v>174</v>
      </c>
    </row>
    <row r="2" spans="1:4" ht="34.5" customHeight="1">
      <c r="A2" s="171" t="s">
        <v>176</v>
      </c>
      <c r="B2" s="171"/>
      <c r="C2" s="171"/>
      <c r="D2" s="23" t="s">
        <v>191</v>
      </c>
    </row>
    <row r="3" spans="1:4" ht="45.75" customHeight="1">
      <c r="A3" s="29" t="s">
        <v>21</v>
      </c>
      <c r="B3" s="38" t="s">
        <v>22</v>
      </c>
      <c r="C3" s="32" t="s">
        <v>175</v>
      </c>
    </row>
    <row r="4" spans="1:4" ht="20.65" customHeight="1">
      <c r="A4" s="29" t="s">
        <v>32</v>
      </c>
      <c r="B4" s="29" t="s">
        <v>33</v>
      </c>
      <c r="C4" s="30" t="s">
        <v>34</v>
      </c>
    </row>
    <row r="5" spans="1:4" ht="22.5" customHeight="1">
      <c r="A5" s="36" t="s">
        <v>60</v>
      </c>
      <c r="B5" s="34" t="s">
        <v>179</v>
      </c>
      <c r="C5" s="137">
        <v>145487.1</v>
      </c>
    </row>
    <row r="6" spans="1:4" ht="22.5" customHeight="1">
      <c r="A6" s="36" t="s">
        <v>61</v>
      </c>
      <c r="B6" s="34" t="s">
        <v>180</v>
      </c>
      <c r="C6" s="137">
        <v>0</v>
      </c>
    </row>
    <row r="7" spans="1:4" ht="22.5" customHeight="1">
      <c r="A7" s="36" t="s">
        <v>177</v>
      </c>
      <c r="B7" s="34" t="s">
        <v>181</v>
      </c>
      <c r="C7" s="140">
        <v>0</v>
      </c>
    </row>
    <row r="8" spans="1:4" ht="22.5" customHeight="1">
      <c r="A8" s="36" t="s">
        <v>178</v>
      </c>
      <c r="B8" s="34" t="s">
        <v>182</v>
      </c>
      <c r="C8" s="137">
        <v>145487.1</v>
      </c>
    </row>
  </sheetData>
  <mergeCells count="1">
    <mergeCell ref="A2:C2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Index sheet</vt:lpstr>
      <vt:lpstr>заголовочная</vt:lpstr>
      <vt:lpstr>цели, виды деятельности</vt:lpstr>
      <vt:lpstr>услуги</vt:lpstr>
      <vt:lpstr>балансовая</vt:lpstr>
      <vt:lpstr>фин. состояние</vt:lpstr>
      <vt:lpstr>поступления и выплаты</vt:lpstr>
      <vt:lpstr>закупка ТРУ</vt:lpstr>
      <vt:lpstr>временное</vt:lpstr>
      <vt:lpstr>справочная</vt:lpstr>
      <vt:lpstr>обоснование (210) 1</vt:lpstr>
      <vt:lpstr>обоснование (210) 2</vt:lpstr>
      <vt:lpstr>обоснование (210) 3</vt:lpstr>
      <vt:lpstr>обоснование (210) 4</vt:lpstr>
      <vt:lpstr>обоснование (220)</vt:lpstr>
      <vt:lpstr>обоснование (230)</vt:lpstr>
      <vt:lpstr>обоснование (240)</vt:lpstr>
      <vt:lpstr>обоснование (250)</vt:lpstr>
      <vt:lpstr>обоснование (260) 1</vt:lpstr>
      <vt:lpstr>обоснование (260) 2</vt:lpstr>
      <vt:lpstr>обоснование (260) 3</vt:lpstr>
      <vt:lpstr>обоснование (260) 4</vt:lpstr>
      <vt:lpstr>обоснование (260) 5</vt:lpstr>
      <vt:lpstr>обоснование (260) 6</vt:lpstr>
      <vt:lpstr>обоснование (260) 7</vt:lpstr>
      <vt:lpstr>обоснование (260) 8</vt:lpstr>
      <vt:lpstr>сведения о операциях</vt:lpstr>
      <vt:lpstr>___INDEX_SHEET___ASAP_Utilities</vt:lpstr>
      <vt:lpstr>балансовая!Заголовки_для_печати</vt:lpstr>
      <vt:lpstr>услуги!Заголовки_для_печати</vt:lpstr>
      <vt:lpstr>'фин. состояние'!Заголовки_для_печати</vt:lpstr>
      <vt:lpstr>временное!Область_печати</vt:lpstr>
      <vt:lpstr>'закупка ТРУ'!Область_печати</vt:lpstr>
      <vt:lpstr>'поступления и выплаты'!Область_печати</vt:lpstr>
      <vt:lpstr>'сведения о операциях'!Область_печати</vt:lpstr>
      <vt:lpstr>справочная!Область_печати</vt:lpstr>
      <vt:lpstr>услуги!Область_печати</vt:lpstr>
      <vt:lpstr>'фин. состояние'!Область_печати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2017-03-02T11:20:29Z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